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640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definedNames>
    <definedName name="_xlnm.Print_Titles" localSheetId="0">'Приложение 1'!$6:$11</definedName>
    <definedName name="_xlnm.Print_Area" localSheetId="0">'Приложение 1'!$A$1:$T$86</definedName>
    <definedName name="_xlnm.Print_Area" localSheetId="1">'Приложение 2'!$A$1:$R$51</definedName>
    <definedName name="_xlnm.Print_Area" localSheetId="2">'Приложение 3'!$A$1:$N$51</definedName>
    <definedName name="_xlnm.Print_Area" localSheetId="3">'Приложение 4'!$A$1:$R$51</definedName>
    <definedName name="_xlnm.Print_Area" localSheetId="4">'Приложение 5'!$A$1:$O$355</definedName>
    <definedName name="_xlnm.Print_Area" localSheetId="5">'Приложение 6'!$A$1:$S$30</definedName>
  </definedNames>
  <calcPr fullCalcOnLoad="1"/>
</workbook>
</file>

<file path=xl/sharedStrings.xml><?xml version="1.0" encoding="utf-8"?>
<sst xmlns="http://schemas.openxmlformats.org/spreadsheetml/2006/main" count="589" uniqueCount="132">
  <si>
    <t>№ п/п</t>
  </si>
  <si>
    <t>Адрес МКД</t>
  </si>
  <si>
    <t>Материал стен</t>
  </si>
  <si>
    <t>Количество этажей</t>
  </si>
  <si>
    <t>Количество подъездов</t>
  </si>
  <si>
    <t>Стоимость капитального ремонта</t>
  </si>
  <si>
    <t>Плановая дата завершения работ</t>
  </si>
  <si>
    <t xml:space="preserve">
</t>
  </si>
  <si>
    <t>X</t>
  </si>
  <si>
    <t>2017 год</t>
  </si>
  <si>
    <t>Итого по 2017 году</t>
  </si>
  <si>
    <t>Итого по муниципальному образованию Соль-Илецкий городской округ</t>
  </si>
  <si>
    <t>кирпичные</t>
  </si>
  <si>
    <t>12.2017</t>
  </si>
  <si>
    <t>за счет иных источников</t>
  </si>
  <si>
    <t xml:space="preserve">г. Соль-Илецк, ул. Красноармейская,       д. 123 </t>
  </si>
  <si>
    <t xml:space="preserve">г. Соль-Илецк, ул. Октябрьская, д. 2 </t>
  </si>
  <si>
    <t xml:space="preserve">г. Соль-Илецк, ул. Орская, д. 112 </t>
  </si>
  <si>
    <t xml:space="preserve">г. Соль-Илецк, ул. Орская, д. 169/11 </t>
  </si>
  <si>
    <t xml:space="preserve">г. Соль-Илецк, ул. Парижских Коммунаров, д. 114 </t>
  </si>
  <si>
    <t xml:space="preserve">г. Соль-Илецк, ул. Победы, д. 5 </t>
  </si>
  <si>
    <t xml:space="preserve">г. Соль-Илецк, ул. Победы, д. 95 </t>
  </si>
  <si>
    <t xml:space="preserve">г. Соль-Илецк, ул. Уральская, д. 68 </t>
  </si>
  <si>
    <t xml:space="preserve">г. Соль-Илецк, ул. Цвиллинга, д. 70 </t>
  </si>
  <si>
    <t>Итого по 2018 году</t>
  </si>
  <si>
    <t xml:space="preserve">Перечень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
</t>
  </si>
  <si>
    <t>к краткосрочному плану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2014-2043 годах" на 2017-2019 годы</t>
  </si>
  <si>
    <t>Приложение № 1</t>
  </si>
  <si>
    <t xml:space="preserve">
</t>
  </si>
  <si>
    <t>I квартал</t>
  </si>
  <si>
    <t>II квартал</t>
  </si>
  <si>
    <t>III квартал</t>
  </si>
  <si>
    <t>IV квартал</t>
  </si>
  <si>
    <t>Соль-Илецкий городской округ</t>
  </si>
  <si>
    <t xml:space="preserve">Планируемые показатели выполнения краткосрочного плана реализации региональной программы </t>
  </si>
  <si>
    <t xml:space="preserve">"Проведение капитального ремонта общего имущества в многоквартирных домах, расположенных на </t>
  </si>
  <si>
    <t xml:space="preserve">территории Оренбургской области, в 2014-2043 годах" на 2017-2019 годы </t>
  </si>
  <si>
    <t>Наименование муниципального образования</t>
  </si>
  <si>
    <t>Общая площадь многоквартирных домов (далее-МКД) (кв. метров)</t>
  </si>
  <si>
    <t xml:space="preserve">Количество жителей зарегистрированных в МКД на дату утверждения Программы (человек)
</t>
  </si>
  <si>
    <t>Количество МКД (единиц)</t>
  </si>
  <si>
    <t>Стоимость капитального ремонта (рублей)</t>
  </si>
  <si>
    <t xml:space="preserve">всего </t>
  </si>
  <si>
    <t>Год ввода в эксплуатацию</t>
  </si>
  <si>
    <t>Тип кровли</t>
  </si>
  <si>
    <t>Площадь помещений МКД (кв. метров)</t>
  </si>
  <si>
    <t>Общая площадь МКД, всего (кв. метров)</t>
  </si>
  <si>
    <t>Количество жителей, зарегистрированных в МКД (человек)</t>
  </si>
  <si>
    <t>всего (руб.):</t>
  </si>
  <si>
    <t>Способ формирования фонда капитального ремонта (счет регионального оператора - СРО)/специальный счет - СС)</t>
  </si>
  <si>
    <t>в том числе за счет средств:</t>
  </si>
  <si>
    <t>областного бюджета (руб.)</t>
  </si>
  <si>
    <t>собственников помещений в МКД (руб.):</t>
  </si>
  <si>
    <t>иные (руб.)</t>
  </si>
  <si>
    <t>местных бюджетов  (руб.)</t>
  </si>
  <si>
    <t>федерального бюджета  (руб.)</t>
  </si>
  <si>
    <t>скатная</t>
  </si>
  <si>
    <t>СРО</t>
  </si>
  <si>
    <t>Приложение № 6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</si>
  <si>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</si>
  <si>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</si>
  <si>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</si>
  <si>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</si>
  <si>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</si>
  <si>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</si>
  <si>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</si>
  <si>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</si>
  <si>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руб.</t>
  </si>
  <si>
    <t>ед.</t>
  </si>
  <si>
    <t>кв.м.</t>
  </si>
  <si>
    <t>куб.м.</t>
  </si>
  <si>
    <t xml:space="preserve">г. Соль-Илецк, ул. Красноармейская, д. 123 </t>
  </si>
  <si>
    <t>Виды работ, установленные частью 1 статьи 166 Жилищного Кодекса Российской Федерации</t>
  </si>
  <si>
    <t>Виды работ, установленные нормативным правовым актом Оренбургской области</t>
  </si>
  <si>
    <t>установка коллективных (общедомовых) приборов учета и узлов управления</t>
  </si>
  <si>
    <t>Адрес многоквартирного дома (далее МКД)</t>
  </si>
  <si>
    <t>Стоимость капитального ремонта - всего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</si>
  <si>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 (проектные работы)</t>
  </si>
  <si>
    <t>Приложение № 4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</si>
  <si>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 (строительно-монтажные работы)</t>
  </si>
  <si>
    <t>Ремонт внутридомовых инженерных систем</t>
  </si>
  <si>
    <t>Всего</t>
  </si>
  <si>
    <t>теплоснабжения</t>
  </si>
  <si>
    <t>горячего водоснабжения</t>
  </si>
  <si>
    <t>холодного водоснабжения</t>
  </si>
  <si>
    <t>водоотведения</t>
  </si>
  <si>
    <t>электроснабжения</t>
  </si>
  <si>
    <t>газоснабжения</t>
  </si>
  <si>
    <t>в том числе:</t>
  </si>
  <si>
    <t>Установка коллективных (общедомовых) приборов учета и узлов управления</t>
  </si>
  <si>
    <t>Приложение № 3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</si>
  <si>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годы, по видам ремонтируемых внутридомовых инженерных систем и устанавливаемых коллективных (общедомовых) приборов учета и узлов управления (проектные работы)</t>
  </si>
  <si>
    <t>Приложение № 5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</si>
  <si>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годы, по видам ремонтируемых внутридомовых инженерных систем и устанавливаемых коллективных (общедомовых) приборов учета и узлов управления (строительно-монтажные работы)</t>
  </si>
  <si>
    <t>другие виды работ</t>
  </si>
  <si>
    <t>Итого по проектным работам</t>
  </si>
  <si>
    <t>1. Муниципальное образование Соль-Илецкий городской округ</t>
  </si>
  <si>
    <t>Всего по муниципальному образованию Соль-Илецкий городской округ</t>
  </si>
  <si>
    <t xml:space="preserve">Итого по муниципальному образованию Соль-Илецкий городской округ </t>
  </si>
  <si>
    <t>Проектные работы и Строительно-монтажные работы</t>
  </si>
  <si>
    <t>2018 год</t>
  </si>
  <si>
    <t>Проектные работы</t>
  </si>
  <si>
    <t>г. Соль-Илецк,ул. Вокзальная, д. 110</t>
  </si>
  <si>
    <t>12.2018</t>
  </si>
  <si>
    <t>г. Соль-Илецк,  ул. Вокзальная, д. 93</t>
  </si>
  <si>
    <t>г. Соль-Илецк,  ул. Красноармейская, д. 121</t>
  </si>
  <si>
    <t>г. Соль-Илецк,ул. Красноармейская,д. 84</t>
  </si>
  <si>
    <t>г. Соль-Илецк,ул. Красноармейская,д. 86</t>
  </si>
  <si>
    <t>пос. Чашкан, пер. Восточный, д. 2</t>
  </si>
  <si>
    <t>2019 год</t>
  </si>
  <si>
    <t>Итого по 2019 году</t>
  </si>
  <si>
    <t>Строительно-монтажные работы</t>
  </si>
  <si>
    <t>Итого по строительно-монтажным работам</t>
  </si>
  <si>
    <t>12.2019</t>
  </si>
  <si>
    <t xml:space="preserve">Соль-Илецкий городской округ </t>
  </si>
  <si>
    <t>Итого по муниципальному образованию городской округ Соль-Илецкий городской округ</t>
  </si>
  <si>
    <t>г. Соль-Илецк, 
ул. Вокзальная, д. 2</t>
  </si>
  <si>
    <t>г. Соль-Илецк, 
ул. Вокзальная, д. 4</t>
  </si>
  <si>
    <t>г. Соль-Илецк, 
ул. Вокзальная, д. 85</t>
  </si>
  <si>
    <t>г. Соль-Илецк, 
ул. Вокзальная, д. 87</t>
  </si>
  <si>
    <t>г. Соль-Илецк, 
ул. Вокзальная, д. 89</t>
  </si>
  <si>
    <t>г. Соль-Илецк, 
ул. Мирная, д. 2</t>
  </si>
  <si>
    <t>г. Соль-Илецк, 
ул. Орская, д. 108а</t>
  </si>
  <si>
    <t>г. Соль-Илецк, 
ул. Орская, д. 110</t>
  </si>
  <si>
    <t>г. Соль-Илецк, 
ул. Орская, д. 169/10</t>
  </si>
  <si>
    <t>г. Соль-Илецк, 
ул. Парижских Коммунаров, 
д. 106</t>
  </si>
  <si>
    <t>г. Соль-Илецк, 
ул. Парижских Коммунаров, 
д. 147</t>
  </si>
  <si>
    <t>г. Соль-Илецк, 
ул. Сорокинская, д. 2</t>
  </si>
  <si>
    <t>ст. Маячная, 
ул. Хлебная, д. 4</t>
  </si>
  <si>
    <t>ст. Маячная, 
ул. Хлебная, д. 6</t>
  </si>
  <si>
    <t xml:space="preserve">Приложение </t>
  </si>
  <si>
    <t xml:space="preserve">к постановлению главы администрации городского округа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</si>
</sst>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0"/>
    <numFmt numFmtId="173" formatCode="###\ ###\ ###\ ##0.00"/>
    <numFmt numFmtId="174" formatCode="#,##0.00_р_."/>
    <numFmt numFmtId="175" formatCode="#,##0.00_ ;\-#,##0.00\ "/>
    <numFmt numFmtId="176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0" fillId="0" borderId="11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 vertical="center"/>
    </xf>
    <xf numFmtId="43" fontId="4" fillId="0" borderId="0" xfId="54" applyNumberFormat="1" applyFont="1" applyFill="1" applyBorder="1" applyAlignment="1">
      <alignment horizontal="right" wrapText="1"/>
      <protection/>
    </xf>
    <xf numFmtId="173" fontId="4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62" applyFont="1" applyFill="1" applyBorder="1" applyAlignment="1">
      <alignment horizontal="left" wrapText="1"/>
      <protection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4" fillId="0" borderId="0" xfId="62" applyFont="1" applyFill="1" applyBorder="1" applyAlignment="1">
      <alignment horizontal="left"/>
      <protection/>
    </xf>
    <xf numFmtId="173" fontId="4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right" wrapText="1"/>
    </xf>
    <xf numFmtId="173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3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right" wrapText="1"/>
    </xf>
    <xf numFmtId="3" fontId="12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4" fontId="14" fillId="0" borderId="10" xfId="0" applyNumberFormat="1" applyFont="1" applyFill="1" applyBorder="1" applyAlignment="1">
      <alignment horizontal="right" wrapText="1"/>
    </xf>
    <xf numFmtId="3" fontId="14" fillId="0" borderId="10" xfId="0" applyNumberFormat="1" applyFont="1" applyFill="1" applyBorder="1" applyAlignment="1">
      <alignment horizontal="right" wrapText="1"/>
    </xf>
    <xf numFmtId="172" fontId="14" fillId="0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 vertical="center"/>
    </xf>
    <xf numFmtId="4" fontId="6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3" fontId="4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/>
    </xf>
    <xf numFmtId="173" fontId="6" fillId="0" borderId="11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textRotation="90" wrapText="1"/>
    </xf>
    <xf numFmtId="172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4" fontId="12" fillId="0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3" fontId="4" fillId="0" borderId="10" xfId="54" applyNumberFormat="1" applyFont="1" applyFill="1" applyBorder="1" applyAlignment="1">
      <alignment horizontal="right" wrapText="1"/>
      <protection/>
    </xf>
    <xf numFmtId="4" fontId="4" fillId="0" borderId="10" xfId="0" applyNumberFormat="1" applyFont="1" applyFill="1" applyBorder="1" applyAlignment="1">
      <alignment horizontal="right"/>
    </xf>
    <xf numFmtId="175" fontId="4" fillId="0" borderId="10" xfId="54" applyNumberFormat="1" applyFont="1" applyFill="1" applyBorder="1" applyAlignment="1">
      <alignment horizontal="right" wrapText="1"/>
      <protection/>
    </xf>
    <xf numFmtId="4" fontId="7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2" fontId="6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43" fontId="4" fillId="0" borderId="10" xfId="54" applyNumberFormat="1" applyFont="1" applyFill="1" applyBorder="1" applyAlignment="1">
      <alignment horizontal="right" vertical="center" wrapText="1"/>
      <protection/>
    </xf>
    <xf numFmtId="0" fontId="11" fillId="33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4" fontId="4" fillId="0" borderId="11" xfId="54" applyNumberFormat="1" applyFont="1" applyFill="1" applyBorder="1" applyAlignment="1">
      <alignment horizontal="center" vertical="center" wrapText="1"/>
      <protection/>
    </xf>
    <xf numFmtId="2" fontId="4" fillId="0" borderId="11" xfId="5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top"/>
    </xf>
    <xf numFmtId="2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/>
    </xf>
    <xf numFmtId="0" fontId="51" fillId="0" borderId="10" xfId="0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center" vertical="center" textRotation="90" wrapText="1"/>
    </xf>
    <xf numFmtId="3" fontId="4" fillId="0" borderId="12" xfId="0" applyNumberFormat="1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textRotation="90"/>
    </xf>
    <xf numFmtId="3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 textRotation="90" wrapText="1"/>
    </xf>
    <xf numFmtId="4" fontId="4" fillId="0" borderId="12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textRotation="90" wrapText="1"/>
    </xf>
    <xf numFmtId="2" fontId="4" fillId="0" borderId="13" xfId="0" applyNumberFormat="1" applyFont="1" applyFill="1" applyBorder="1" applyAlignment="1">
      <alignment horizontal="center" vertical="center" textRotation="90" wrapText="1"/>
    </xf>
    <xf numFmtId="2" fontId="4" fillId="0" borderId="12" xfId="0" applyNumberFormat="1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vertical="top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wrapText="1"/>
    </xf>
    <xf numFmtId="4" fontId="4" fillId="0" borderId="13" xfId="0" applyNumberFormat="1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72" fontId="6" fillId="0" borderId="10" xfId="0" applyNumberFormat="1" applyFont="1" applyFill="1" applyBorder="1" applyAlignment="1">
      <alignment horizontal="left"/>
    </xf>
    <xf numFmtId="172" fontId="15" fillId="0" borderId="14" xfId="0" applyNumberFormat="1" applyFont="1" applyFill="1" applyBorder="1" applyAlignment="1">
      <alignment horizontal="center"/>
    </xf>
    <xf numFmtId="172" fontId="15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 wrapText="1"/>
    </xf>
    <xf numFmtId="0" fontId="0" fillId="0" borderId="10" xfId="0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6" fillId="0" borderId="14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172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left"/>
    </xf>
    <xf numFmtId="172" fontId="6" fillId="0" borderId="16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vertical="top"/>
    </xf>
    <xf numFmtId="172" fontId="6" fillId="0" borderId="14" xfId="0" applyNumberFormat="1" applyFont="1" applyFill="1" applyBorder="1" applyAlignment="1">
      <alignment horizontal="left" vertical="top" wrapText="1"/>
    </xf>
    <xf numFmtId="172" fontId="6" fillId="0" borderId="16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172" fontId="6" fillId="0" borderId="0" xfId="0" applyNumberFormat="1" applyFont="1" applyFill="1" applyBorder="1" applyAlignment="1">
      <alignment horizontal="left" vertical="top" wrapText="1"/>
    </xf>
    <xf numFmtId="172" fontId="7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1" fontId="6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2" fontId="4" fillId="0" borderId="0" xfId="0" applyNumberFormat="1" applyFont="1" applyFill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view="pageBreakPreview" zoomScale="85" zoomScaleNormal="70" zoomScaleSheetLayoutView="85" zoomScalePageLayoutView="0" workbookViewId="0" topLeftCell="A1">
      <selection activeCell="P2" sqref="P2:T2"/>
    </sheetView>
  </sheetViews>
  <sheetFormatPr defaultColWidth="9.140625" defaultRowHeight="15"/>
  <cols>
    <col min="1" max="1" width="5.00390625" style="100" customWidth="1"/>
    <col min="2" max="2" width="21.421875" style="120" customWidth="1"/>
    <col min="3" max="3" width="8.28125" style="122" customWidth="1"/>
    <col min="4" max="4" width="15.57421875" style="70" customWidth="1"/>
    <col min="5" max="5" width="9.421875" style="70" customWidth="1"/>
    <col min="6" max="6" width="6.7109375" style="122" customWidth="1"/>
    <col min="7" max="7" width="8.28125" style="122" customWidth="1"/>
    <col min="8" max="8" width="12.28125" style="101" customWidth="1"/>
    <col min="9" max="9" width="12.57421875" style="101" customWidth="1"/>
    <col min="10" max="10" width="10.7109375" style="66" customWidth="1"/>
    <col min="11" max="11" width="15.7109375" style="65" customWidth="1"/>
    <col min="12" max="15" width="15.7109375" style="66" customWidth="1"/>
    <col min="16" max="16" width="15.7109375" style="65" customWidth="1"/>
    <col min="17" max="17" width="10.7109375" style="122" hidden="1" customWidth="1"/>
    <col min="18" max="18" width="11.7109375" style="10" customWidth="1"/>
    <col min="19" max="19" width="0" style="10" hidden="1" customWidth="1"/>
    <col min="20" max="20" width="12.140625" style="122" customWidth="1"/>
    <col min="21" max="21" width="14.8515625" style="122" bestFit="1" customWidth="1"/>
    <col min="22" max="16384" width="9.140625" style="122" customWidth="1"/>
  </cols>
  <sheetData>
    <row r="1" spans="16:19" ht="21" customHeight="1">
      <c r="P1" s="207" t="s">
        <v>27</v>
      </c>
      <c r="Q1" s="207"/>
      <c r="R1" s="208"/>
      <c r="S1" s="208"/>
    </row>
    <row r="2" spans="12:20" ht="81" customHeight="1">
      <c r="L2" s="65"/>
      <c r="N2" s="65"/>
      <c r="P2" s="218" t="s">
        <v>26</v>
      </c>
      <c r="Q2" s="218"/>
      <c r="R2" s="218"/>
      <c r="S2" s="218"/>
      <c r="T2" s="218"/>
    </row>
    <row r="3" spans="1:20" ht="12.75">
      <c r="A3" s="223" t="s">
        <v>25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</row>
    <row r="5" spans="1:20" ht="49.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1:20" ht="25.5" customHeight="1">
      <c r="A6" s="224" t="s">
        <v>0</v>
      </c>
      <c r="B6" s="204" t="s">
        <v>75</v>
      </c>
      <c r="C6" s="212" t="s">
        <v>43</v>
      </c>
      <c r="D6" s="212" t="s">
        <v>2</v>
      </c>
      <c r="E6" s="212" t="s">
        <v>44</v>
      </c>
      <c r="F6" s="209" t="s">
        <v>3</v>
      </c>
      <c r="G6" s="209" t="s">
        <v>4</v>
      </c>
      <c r="H6" s="230" t="s">
        <v>46</v>
      </c>
      <c r="I6" s="230" t="s">
        <v>45</v>
      </c>
      <c r="J6" s="200" t="s">
        <v>47</v>
      </c>
      <c r="K6" s="227" t="s">
        <v>5</v>
      </c>
      <c r="L6" s="228"/>
      <c r="M6" s="228"/>
      <c r="N6" s="228"/>
      <c r="O6" s="228"/>
      <c r="P6" s="228"/>
      <c r="Q6" s="229"/>
      <c r="R6" s="209" t="s">
        <v>6</v>
      </c>
      <c r="S6" s="102" t="s">
        <v>7</v>
      </c>
      <c r="T6" s="212" t="s">
        <v>49</v>
      </c>
    </row>
    <row r="7" spans="1:20" ht="15" customHeight="1">
      <c r="A7" s="225"/>
      <c r="B7" s="205"/>
      <c r="C7" s="213"/>
      <c r="D7" s="235"/>
      <c r="E7" s="213"/>
      <c r="F7" s="210"/>
      <c r="G7" s="210"/>
      <c r="H7" s="231"/>
      <c r="I7" s="231"/>
      <c r="J7" s="203"/>
      <c r="K7" s="220" t="s">
        <v>48</v>
      </c>
      <c r="L7" s="227" t="s">
        <v>50</v>
      </c>
      <c r="M7" s="228"/>
      <c r="N7" s="228"/>
      <c r="O7" s="228"/>
      <c r="P7" s="228"/>
      <c r="Q7" s="229"/>
      <c r="R7" s="210"/>
      <c r="T7" s="213"/>
    </row>
    <row r="8" spans="1:20" ht="137.25" customHeight="1">
      <c r="A8" s="225"/>
      <c r="B8" s="205"/>
      <c r="C8" s="213"/>
      <c r="D8" s="235"/>
      <c r="E8" s="213"/>
      <c r="F8" s="210"/>
      <c r="G8" s="210"/>
      <c r="H8" s="231"/>
      <c r="I8" s="231"/>
      <c r="J8" s="203"/>
      <c r="K8" s="239"/>
      <c r="L8" s="200" t="s">
        <v>55</v>
      </c>
      <c r="M8" s="200" t="s">
        <v>51</v>
      </c>
      <c r="N8" s="200" t="s">
        <v>54</v>
      </c>
      <c r="O8" s="220" t="s">
        <v>52</v>
      </c>
      <c r="P8" s="202" t="s">
        <v>53</v>
      </c>
      <c r="Q8" s="112" t="s">
        <v>14</v>
      </c>
      <c r="R8" s="210"/>
      <c r="T8" s="213"/>
    </row>
    <row r="9" spans="1:20" ht="15">
      <c r="A9" s="226"/>
      <c r="B9" s="206"/>
      <c r="C9" s="214"/>
      <c r="D9" s="236"/>
      <c r="E9" s="214"/>
      <c r="F9" s="211"/>
      <c r="G9" s="211"/>
      <c r="H9" s="232"/>
      <c r="I9" s="232"/>
      <c r="J9" s="201"/>
      <c r="K9" s="221"/>
      <c r="L9" s="201"/>
      <c r="M9" s="201"/>
      <c r="N9" s="201"/>
      <c r="O9" s="221"/>
      <c r="P9" s="202"/>
      <c r="Q9" s="121"/>
      <c r="R9" s="211"/>
      <c r="T9" s="214"/>
    </row>
    <row r="10" spans="1:20" ht="12.75">
      <c r="A10" s="80">
        <v>1</v>
      </c>
      <c r="B10" s="80">
        <v>2</v>
      </c>
      <c r="C10" s="80">
        <v>3</v>
      </c>
      <c r="D10" s="80">
        <v>4</v>
      </c>
      <c r="E10" s="80">
        <v>5</v>
      </c>
      <c r="F10" s="80">
        <v>6</v>
      </c>
      <c r="G10" s="80">
        <v>7</v>
      </c>
      <c r="H10" s="80">
        <v>8</v>
      </c>
      <c r="I10" s="80">
        <v>9</v>
      </c>
      <c r="J10" s="103">
        <v>10</v>
      </c>
      <c r="K10" s="80">
        <v>11</v>
      </c>
      <c r="L10" s="80">
        <v>12</v>
      </c>
      <c r="M10" s="80">
        <v>13</v>
      </c>
      <c r="N10" s="80">
        <v>14</v>
      </c>
      <c r="O10" s="80">
        <v>15</v>
      </c>
      <c r="P10" s="80">
        <v>16</v>
      </c>
      <c r="Q10" s="80">
        <v>17</v>
      </c>
      <c r="R10" s="80">
        <v>17</v>
      </c>
      <c r="S10" s="80">
        <v>19</v>
      </c>
      <c r="T10" s="80">
        <v>18</v>
      </c>
    </row>
    <row r="11" spans="1:20" s="72" customFormat="1" ht="39" customHeight="1">
      <c r="A11" s="237" t="s">
        <v>97</v>
      </c>
      <c r="B11" s="238"/>
      <c r="C11" s="104" t="s">
        <v>8</v>
      </c>
      <c r="D11" s="105" t="s">
        <v>8</v>
      </c>
      <c r="E11" s="105" t="s">
        <v>8</v>
      </c>
      <c r="F11" s="106" t="s">
        <v>8</v>
      </c>
      <c r="G11" s="106" t="s">
        <v>8</v>
      </c>
      <c r="H11" s="77">
        <f aca="true" t="shared" si="0" ref="H11:P11">SUM(H13,H28,H58)</f>
        <v>16161.8</v>
      </c>
      <c r="I11" s="77">
        <f t="shared" si="0"/>
        <v>13968</v>
      </c>
      <c r="J11" s="149">
        <f t="shared" si="0"/>
        <v>758</v>
      </c>
      <c r="K11" s="77">
        <f t="shared" si="0"/>
        <v>25605342.67</v>
      </c>
      <c r="L11" s="77">
        <f t="shared" si="0"/>
        <v>0</v>
      </c>
      <c r="M11" s="77">
        <f t="shared" si="0"/>
        <v>0</v>
      </c>
      <c r="N11" s="77">
        <f t="shared" si="0"/>
        <v>0</v>
      </c>
      <c r="O11" s="77">
        <f t="shared" si="0"/>
        <v>25605342.67</v>
      </c>
      <c r="P11" s="77">
        <f t="shared" si="0"/>
        <v>0</v>
      </c>
      <c r="Q11" s="107" t="e">
        <f>Q13+#REF!+#REF!</f>
        <v>#REF!</v>
      </c>
      <c r="R11" s="125" t="s">
        <v>8</v>
      </c>
      <c r="S11" s="126"/>
      <c r="T11" s="125" t="s">
        <v>8</v>
      </c>
    </row>
    <row r="12" spans="1:20" s="72" customFormat="1" ht="15" customHeight="1">
      <c r="A12" s="215" t="s">
        <v>9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7"/>
    </row>
    <row r="13" spans="1:21" s="72" customFormat="1" ht="15" customHeight="1">
      <c r="A13" s="222" t="s">
        <v>10</v>
      </c>
      <c r="B13" s="222"/>
      <c r="C13" s="111" t="s">
        <v>8</v>
      </c>
      <c r="D13" s="113" t="s">
        <v>8</v>
      </c>
      <c r="E13" s="113" t="s">
        <v>8</v>
      </c>
      <c r="F13" s="117" t="s">
        <v>8</v>
      </c>
      <c r="G13" s="117" t="s">
        <v>8</v>
      </c>
      <c r="H13" s="76">
        <f>H15</f>
        <v>5400</v>
      </c>
      <c r="I13" s="76">
        <f aca="true" t="shared" si="1" ref="I13:R13">I15</f>
        <v>4735.6</v>
      </c>
      <c r="J13" s="148">
        <f t="shared" si="1"/>
        <v>232</v>
      </c>
      <c r="K13" s="76">
        <f t="shared" si="1"/>
        <v>16465433.069999998</v>
      </c>
      <c r="L13" s="76">
        <f t="shared" si="1"/>
        <v>0</v>
      </c>
      <c r="M13" s="76">
        <f t="shared" si="1"/>
        <v>0</v>
      </c>
      <c r="N13" s="76">
        <f t="shared" si="1"/>
        <v>0</v>
      </c>
      <c r="O13" s="76">
        <f t="shared" si="1"/>
        <v>16465433.069999998</v>
      </c>
      <c r="P13" s="76">
        <f t="shared" si="1"/>
        <v>0</v>
      </c>
      <c r="Q13" s="76">
        <f t="shared" si="1"/>
        <v>0</v>
      </c>
      <c r="R13" s="76" t="str">
        <f t="shared" si="1"/>
        <v>X</v>
      </c>
      <c r="S13" s="110"/>
      <c r="T13" s="111" t="s">
        <v>8</v>
      </c>
      <c r="U13" s="108"/>
    </row>
    <row r="14" spans="1:21" s="72" customFormat="1" ht="15" customHeight="1">
      <c r="A14" s="219" t="s">
        <v>99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108"/>
    </row>
    <row r="15" spans="1:21" s="72" customFormat="1" ht="15" customHeight="1">
      <c r="A15" s="222" t="s">
        <v>95</v>
      </c>
      <c r="B15" s="222"/>
      <c r="C15" s="111" t="s">
        <v>8</v>
      </c>
      <c r="D15" s="111" t="s">
        <v>8</v>
      </c>
      <c r="E15" s="111" t="s">
        <v>8</v>
      </c>
      <c r="F15" s="111" t="s">
        <v>8</v>
      </c>
      <c r="G15" s="111" t="s">
        <v>8</v>
      </c>
      <c r="H15" s="109">
        <f>H17</f>
        <v>5400</v>
      </c>
      <c r="I15" s="109">
        <f aca="true" t="shared" si="2" ref="I15:Q15">I17</f>
        <v>4735.6</v>
      </c>
      <c r="J15" s="150">
        <f t="shared" si="2"/>
        <v>232</v>
      </c>
      <c r="K15" s="109">
        <f t="shared" si="2"/>
        <v>16465433.069999998</v>
      </c>
      <c r="L15" s="109">
        <f t="shared" si="2"/>
        <v>0</v>
      </c>
      <c r="M15" s="109">
        <f t="shared" si="2"/>
        <v>0</v>
      </c>
      <c r="N15" s="109">
        <f t="shared" si="2"/>
        <v>0</v>
      </c>
      <c r="O15" s="109">
        <f t="shared" si="2"/>
        <v>16465433.069999998</v>
      </c>
      <c r="P15" s="109">
        <f t="shared" si="2"/>
        <v>0</v>
      </c>
      <c r="Q15" s="109">
        <f t="shared" si="2"/>
        <v>0</v>
      </c>
      <c r="R15" s="111" t="s">
        <v>8</v>
      </c>
      <c r="S15" s="111" t="s">
        <v>8</v>
      </c>
      <c r="T15" s="111" t="s">
        <v>8</v>
      </c>
      <c r="U15" s="108"/>
    </row>
    <row r="16" spans="1:20" s="72" customFormat="1" ht="15" customHeight="1">
      <c r="A16" s="219" t="s">
        <v>96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</row>
    <row r="17" spans="1:20" s="72" customFormat="1" ht="43.5" customHeight="1">
      <c r="A17" s="233" t="s">
        <v>11</v>
      </c>
      <c r="B17" s="234"/>
      <c r="C17" s="113" t="s">
        <v>8</v>
      </c>
      <c r="D17" s="113" t="s">
        <v>8</v>
      </c>
      <c r="E17" s="113" t="s">
        <v>8</v>
      </c>
      <c r="F17" s="118" t="s">
        <v>8</v>
      </c>
      <c r="G17" s="118" t="s">
        <v>8</v>
      </c>
      <c r="H17" s="71">
        <f>SUM(H18:H26)</f>
        <v>5400</v>
      </c>
      <c r="I17" s="71">
        <f aca="true" t="shared" si="3" ref="I17:Q17">SUM(I18:I26)</f>
        <v>4735.6</v>
      </c>
      <c r="J17" s="73">
        <f t="shared" si="3"/>
        <v>232</v>
      </c>
      <c r="K17" s="71">
        <f>SUM('Приложение 2'!C13,'Приложение 4'!C13)</f>
        <v>16465433.069999998</v>
      </c>
      <c r="L17" s="71">
        <f t="shared" si="3"/>
        <v>0</v>
      </c>
      <c r="M17" s="71">
        <f t="shared" si="3"/>
        <v>0</v>
      </c>
      <c r="N17" s="71">
        <f t="shared" si="3"/>
        <v>0</v>
      </c>
      <c r="O17" s="71">
        <f>K17</f>
        <v>16465433.069999998</v>
      </c>
      <c r="P17" s="71">
        <f t="shared" si="3"/>
        <v>0</v>
      </c>
      <c r="Q17" s="71">
        <f t="shared" si="3"/>
        <v>0</v>
      </c>
      <c r="R17" s="113" t="s">
        <v>8</v>
      </c>
      <c r="S17" s="74"/>
      <c r="T17" s="113" t="s">
        <v>8</v>
      </c>
    </row>
    <row r="18" spans="1:20" ht="40.5" customHeight="1">
      <c r="A18" s="61">
        <v>1</v>
      </c>
      <c r="B18" s="1" t="s">
        <v>15</v>
      </c>
      <c r="C18" s="121">
        <v>1977</v>
      </c>
      <c r="D18" s="119" t="s">
        <v>12</v>
      </c>
      <c r="E18" s="3" t="s">
        <v>56</v>
      </c>
      <c r="F18" s="78">
        <v>2</v>
      </c>
      <c r="G18" s="78">
        <v>2</v>
      </c>
      <c r="H18" s="68">
        <v>941.7</v>
      </c>
      <c r="I18" s="68">
        <v>840.8</v>
      </c>
      <c r="J18" s="69">
        <v>24</v>
      </c>
      <c r="K18" s="67">
        <f>SUM('Приложение 2'!C14,'Приложение 4'!C14)</f>
        <v>2832372.1</v>
      </c>
      <c r="L18" s="68">
        <v>0</v>
      </c>
      <c r="M18" s="68">
        <v>0</v>
      </c>
      <c r="N18" s="68">
        <v>0</v>
      </c>
      <c r="O18" s="67">
        <f aca="true" t="shared" si="4" ref="O18:O26">K18</f>
        <v>2832372.1</v>
      </c>
      <c r="P18" s="68">
        <v>0</v>
      </c>
      <c r="Q18" s="60">
        <v>0</v>
      </c>
      <c r="R18" s="79" t="s">
        <v>13</v>
      </c>
      <c r="T18" s="79" t="s">
        <v>57</v>
      </c>
    </row>
    <row r="19" spans="1:20" ht="27.75" customHeight="1">
      <c r="A19" s="61">
        <v>2</v>
      </c>
      <c r="B19" s="1" t="s">
        <v>16</v>
      </c>
      <c r="C19" s="121">
        <v>1977</v>
      </c>
      <c r="D19" s="119" t="s">
        <v>12</v>
      </c>
      <c r="E19" s="3" t="s">
        <v>56</v>
      </c>
      <c r="F19" s="78">
        <v>2</v>
      </c>
      <c r="G19" s="78">
        <v>2</v>
      </c>
      <c r="H19" s="68">
        <v>349.7</v>
      </c>
      <c r="I19" s="68">
        <v>312.2</v>
      </c>
      <c r="J19" s="69">
        <v>19</v>
      </c>
      <c r="K19" s="67">
        <f>SUM('Приложение 2'!C15,'Приложение 4'!C15)</f>
        <v>918351.87</v>
      </c>
      <c r="L19" s="68">
        <v>0</v>
      </c>
      <c r="M19" s="68">
        <v>0</v>
      </c>
      <c r="N19" s="68">
        <v>0</v>
      </c>
      <c r="O19" s="67">
        <f t="shared" si="4"/>
        <v>918351.87</v>
      </c>
      <c r="P19" s="68">
        <v>0</v>
      </c>
      <c r="Q19" s="60">
        <v>0</v>
      </c>
      <c r="R19" s="79" t="s">
        <v>13</v>
      </c>
      <c r="T19" s="79" t="s">
        <v>57</v>
      </c>
    </row>
    <row r="20" spans="1:20" ht="29.25" customHeight="1">
      <c r="A20" s="61">
        <v>3</v>
      </c>
      <c r="B20" s="1" t="s">
        <v>17</v>
      </c>
      <c r="C20" s="121">
        <v>1977</v>
      </c>
      <c r="D20" s="119" t="s">
        <v>12</v>
      </c>
      <c r="E20" s="3" t="s">
        <v>56</v>
      </c>
      <c r="F20" s="78">
        <v>2</v>
      </c>
      <c r="G20" s="78">
        <v>3</v>
      </c>
      <c r="H20" s="68">
        <v>822.8</v>
      </c>
      <c r="I20" s="68">
        <v>734.6</v>
      </c>
      <c r="J20" s="69">
        <v>39</v>
      </c>
      <c r="K20" s="67">
        <f>SUM('Приложение 2'!C16,'Приложение 4'!C16)</f>
        <v>2135598.67</v>
      </c>
      <c r="L20" s="68">
        <v>0</v>
      </c>
      <c r="M20" s="68">
        <v>0</v>
      </c>
      <c r="N20" s="68">
        <v>0</v>
      </c>
      <c r="O20" s="67">
        <f t="shared" si="4"/>
        <v>2135598.67</v>
      </c>
      <c r="P20" s="68">
        <v>0</v>
      </c>
      <c r="Q20" s="60">
        <v>0</v>
      </c>
      <c r="R20" s="79" t="s">
        <v>13</v>
      </c>
      <c r="T20" s="79" t="s">
        <v>57</v>
      </c>
    </row>
    <row r="21" spans="1:20" ht="27.75" customHeight="1">
      <c r="A21" s="61">
        <v>4</v>
      </c>
      <c r="B21" s="1" t="s">
        <v>18</v>
      </c>
      <c r="C21" s="121">
        <v>1977</v>
      </c>
      <c r="D21" s="119" t="s">
        <v>12</v>
      </c>
      <c r="E21" s="3" t="s">
        <v>56</v>
      </c>
      <c r="F21" s="78">
        <v>2</v>
      </c>
      <c r="G21" s="78">
        <v>2</v>
      </c>
      <c r="H21" s="68">
        <v>402</v>
      </c>
      <c r="I21" s="68">
        <v>341.7</v>
      </c>
      <c r="J21" s="69">
        <v>15</v>
      </c>
      <c r="K21" s="67">
        <f>SUM('Приложение 2'!C17,'Приложение 4'!C17)</f>
        <v>629535.86</v>
      </c>
      <c r="L21" s="68">
        <v>0</v>
      </c>
      <c r="M21" s="68">
        <v>0</v>
      </c>
      <c r="N21" s="68">
        <v>0</v>
      </c>
      <c r="O21" s="67">
        <f t="shared" si="4"/>
        <v>629535.86</v>
      </c>
      <c r="P21" s="68">
        <v>0</v>
      </c>
      <c r="Q21" s="60">
        <v>0</v>
      </c>
      <c r="R21" s="79" t="s">
        <v>13</v>
      </c>
      <c r="T21" s="79" t="s">
        <v>57</v>
      </c>
    </row>
    <row r="22" spans="1:20" ht="27" customHeight="1">
      <c r="A22" s="61">
        <v>5</v>
      </c>
      <c r="B22" s="1" t="s">
        <v>19</v>
      </c>
      <c r="C22" s="121">
        <v>1967</v>
      </c>
      <c r="D22" s="119" t="s">
        <v>12</v>
      </c>
      <c r="E22" s="3" t="s">
        <v>56</v>
      </c>
      <c r="F22" s="78">
        <v>2</v>
      </c>
      <c r="G22" s="78">
        <v>2</v>
      </c>
      <c r="H22" s="68">
        <v>412.6</v>
      </c>
      <c r="I22" s="68">
        <v>368.4</v>
      </c>
      <c r="J22" s="69">
        <v>19</v>
      </c>
      <c r="K22" s="67">
        <f>SUM('Приложение 2'!C18,'Приложение 4'!C18)</f>
        <v>1508584.8599999999</v>
      </c>
      <c r="L22" s="68">
        <v>0</v>
      </c>
      <c r="M22" s="68">
        <v>0</v>
      </c>
      <c r="N22" s="68">
        <v>0</v>
      </c>
      <c r="O22" s="67">
        <f t="shared" si="4"/>
        <v>1508584.8599999999</v>
      </c>
      <c r="P22" s="68">
        <v>0</v>
      </c>
      <c r="Q22" s="60">
        <v>0</v>
      </c>
      <c r="R22" s="79" t="s">
        <v>13</v>
      </c>
      <c r="T22" s="79" t="s">
        <v>57</v>
      </c>
    </row>
    <row r="23" spans="1:20" ht="27.75" customHeight="1">
      <c r="A23" s="61">
        <v>6</v>
      </c>
      <c r="B23" s="1" t="s">
        <v>20</v>
      </c>
      <c r="C23" s="121">
        <v>1977</v>
      </c>
      <c r="D23" s="119" t="s">
        <v>12</v>
      </c>
      <c r="E23" s="3" t="s">
        <v>56</v>
      </c>
      <c r="F23" s="78">
        <v>2</v>
      </c>
      <c r="G23" s="78">
        <v>3</v>
      </c>
      <c r="H23" s="68">
        <v>1024</v>
      </c>
      <c r="I23" s="68">
        <v>870.4</v>
      </c>
      <c r="J23" s="69">
        <v>41</v>
      </c>
      <c r="K23" s="67">
        <f>SUM('Приложение 2'!C19,'Приложение 4'!C19)</f>
        <v>3129611.98</v>
      </c>
      <c r="L23" s="68">
        <v>0</v>
      </c>
      <c r="M23" s="68">
        <v>0</v>
      </c>
      <c r="N23" s="68">
        <v>0</v>
      </c>
      <c r="O23" s="67">
        <f t="shared" si="4"/>
        <v>3129611.98</v>
      </c>
      <c r="P23" s="68">
        <v>0</v>
      </c>
      <c r="Q23" s="60">
        <v>0</v>
      </c>
      <c r="R23" s="79" t="s">
        <v>13</v>
      </c>
      <c r="T23" s="79" t="s">
        <v>57</v>
      </c>
    </row>
    <row r="24" spans="1:20" ht="25.5" customHeight="1">
      <c r="A24" s="61">
        <v>7</v>
      </c>
      <c r="B24" s="1" t="s">
        <v>21</v>
      </c>
      <c r="C24" s="121">
        <v>1937</v>
      </c>
      <c r="D24" s="119" t="s">
        <v>12</v>
      </c>
      <c r="E24" s="3" t="s">
        <v>56</v>
      </c>
      <c r="F24" s="78">
        <v>2</v>
      </c>
      <c r="G24" s="78">
        <v>2</v>
      </c>
      <c r="H24" s="68">
        <v>574.8</v>
      </c>
      <c r="I24" s="68">
        <v>488.6</v>
      </c>
      <c r="J24" s="69">
        <v>25</v>
      </c>
      <c r="K24" s="67">
        <f>SUM('Приложение 2'!C20,'Приложение 4'!C20)</f>
        <v>1283493.57</v>
      </c>
      <c r="L24" s="68">
        <v>0</v>
      </c>
      <c r="M24" s="68">
        <v>0</v>
      </c>
      <c r="N24" s="68">
        <v>0</v>
      </c>
      <c r="O24" s="67">
        <f t="shared" si="4"/>
        <v>1283493.57</v>
      </c>
      <c r="P24" s="68">
        <v>0</v>
      </c>
      <c r="Q24" s="60">
        <v>0</v>
      </c>
      <c r="R24" s="79" t="s">
        <v>13</v>
      </c>
      <c r="T24" s="79" t="s">
        <v>57</v>
      </c>
    </row>
    <row r="25" spans="1:20" ht="26.25" customHeight="1">
      <c r="A25" s="61">
        <v>8</v>
      </c>
      <c r="B25" s="1" t="s">
        <v>22</v>
      </c>
      <c r="C25" s="121">
        <v>1977</v>
      </c>
      <c r="D25" s="119" t="s">
        <v>12</v>
      </c>
      <c r="E25" s="3" t="s">
        <v>56</v>
      </c>
      <c r="F25" s="78">
        <v>2</v>
      </c>
      <c r="G25" s="78">
        <v>1</v>
      </c>
      <c r="H25" s="68">
        <v>415.1</v>
      </c>
      <c r="I25" s="68">
        <v>370.6</v>
      </c>
      <c r="J25" s="69">
        <v>15</v>
      </c>
      <c r="K25" s="67">
        <f>SUM('Приложение 2'!C21,'Приложение 4'!C21)</f>
        <v>934198.0599999999</v>
      </c>
      <c r="L25" s="68">
        <v>0</v>
      </c>
      <c r="M25" s="68">
        <v>0</v>
      </c>
      <c r="N25" s="68">
        <v>0</v>
      </c>
      <c r="O25" s="67">
        <f t="shared" si="4"/>
        <v>934198.0599999999</v>
      </c>
      <c r="P25" s="68">
        <v>0</v>
      </c>
      <c r="Q25" s="60">
        <v>0</v>
      </c>
      <c r="R25" s="79" t="s">
        <v>13</v>
      </c>
      <c r="T25" s="79" t="s">
        <v>57</v>
      </c>
    </row>
    <row r="26" spans="1:20" ht="27" customHeight="1">
      <c r="A26" s="61">
        <v>9</v>
      </c>
      <c r="B26" s="1" t="s">
        <v>23</v>
      </c>
      <c r="C26" s="121">
        <v>1957</v>
      </c>
      <c r="D26" s="119" t="s">
        <v>12</v>
      </c>
      <c r="E26" s="3" t="s">
        <v>56</v>
      </c>
      <c r="F26" s="78">
        <v>2</v>
      </c>
      <c r="G26" s="78">
        <v>1</v>
      </c>
      <c r="H26" s="68">
        <v>457.3</v>
      </c>
      <c r="I26" s="68">
        <v>408.3</v>
      </c>
      <c r="J26" s="69">
        <v>35</v>
      </c>
      <c r="K26" s="67">
        <f>SUM('Приложение 2'!C22,'Приложение 4'!C22)</f>
        <v>3093686.1</v>
      </c>
      <c r="L26" s="68">
        <v>0</v>
      </c>
      <c r="M26" s="68">
        <v>0</v>
      </c>
      <c r="N26" s="68">
        <v>0</v>
      </c>
      <c r="O26" s="67">
        <f t="shared" si="4"/>
        <v>3093686.1</v>
      </c>
      <c r="P26" s="68">
        <v>0</v>
      </c>
      <c r="Q26" s="60">
        <v>0</v>
      </c>
      <c r="R26" s="79" t="s">
        <v>13</v>
      </c>
      <c r="T26" s="79" t="s">
        <v>57</v>
      </c>
    </row>
    <row r="27" spans="1:20" s="72" customFormat="1" ht="12.75">
      <c r="A27" s="215" t="s">
        <v>100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7"/>
    </row>
    <row r="28" spans="1:20" s="72" customFormat="1" ht="15">
      <c r="A28" s="246" t="s">
        <v>24</v>
      </c>
      <c r="B28" s="247"/>
      <c r="C28" s="127" t="s">
        <v>8</v>
      </c>
      <c r="D28" s="128" t="s">
        <v>8</v>
      </c>
      <c r="E28" s="128" t="s">
        <v>8</v>
      </c>
      <c r="F28" s="129" t="s">
        <v>8</v>
      </c>
      <c r="G28" s="129" t="s">
        <v>8</v>
      </c>
      <c r="H28" s="77">
        <f>H30</f>
        <v>5380.9</v>
      </c>
      <c r="I28" s="77">
        <f aca="true" t="shared" si="5" ref="I28:Q28">I30</f>
        <v>4616.2</v>
      </c>
      <c r="J28" s="149">
        <f t="shared" si="5"/>
        <v>263</v>
      </c>
      <c r="K28" s="77">
        <f t="shared" si="5"/>
        <v>351534.95</v>
      </c>
      <c r="L28" s="77">
        <f t="shared" si="5"/>
        <v>0</v>
      </c>
      <c r="M28" s="77">
        <f t="shared" si="5"/>
        <v>0</v>
      </c>
      <c r="N28" s="77">
        <f t="shared" si="5"/>
        <v>0</v>
      </c>
      <c r="O28" s="77">
        <f t="shared" si="5"/>
        <v>351534.95</v>
      </c>
      <c r="P28" s="77">
        <f t="shared" si="5"/>
        <v>0</v>
      </c>
      <c r="Q28" s="77">
        <f t="shared" si="5"/>
        <v>0</v>
      </c>
      <c r="R28" s="127" t="s">
        <v>8</v>
      </c>
      <c r="S28" s="81"/>
      <c r="T28" s="127" t="s">
        <v>8</v>
      </c>
    </row>
    <row r="29" spans="1:20" s="72" customFormat="1" ht="15" customHeight="1">
      <c r="A29" s="215" t="s">
        <v>101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7"/>
    </row>
    <row r="30" spans="1:20" s="72" customFormat="1" ht="12.75">
      <c r="A30" s="222" t="s">
        <v>95</v>
      </c>
      <c r="B30" s="222"/>
      <c r="C30" s="111" t="s">
        <v>8</v>
      </c>
      <c r="D30" s="111" t="s">
        <v>8</v>
      </c>
      <c r="E30" s="111" t="s">
        <v>8</v>
      </c>
      <c r="F30" s="111" t="s">
        <v>8</v>
      </c>
      <c r="G30" s="111" t="s">
        <v>8</v>
      </c>
      <c r="H30" s="76">
        <f>H32</f>
        <v>5380.9</v>
      </c>
      <c r="I30" s="76">
        <f aca="true" t="shared" si="6" ref="I30:P30">I32</f>
        <v>4616.2</v>
      </c>
      <c r="J30" s="148">
        <f t="shared" si="6"/>
        <v>263</v>
      </c>
      <c r="K30" s="76">
        <f t="shared" si="6"/>
        <v>351534.95</v>
      </c>
      <c r="L30" s="76">
        <f t="shared" si="6"/>
        <v>0</v>
      </c>
      <c r="M30" s="76">
        <f t="shared" si="6"/>
        <v>0</v>
      </c>
      <c r="N30" s="76">
        <f t="shared" si="6"/>
        <v>0</v>
      </c>
      <c r="O30" s="76">
        <f t="shared" si="6"/>
        <v>351534.95</v>
      </c>
      <c r="P30" s="76">
        <f t="shared" si="6"/>
        <v>0</v>
      </c>
      <c r="Q30" s="130"/>
      <c r="R30" s="111" t="s">
        <v>8</v>
      </c>
      <c r="S30" s="111" t="s">
        <v>8</v>
      </c>
      <c r="T30" s="111" t="s">
        <v>8</v>
      </c>
    </row>
    <row r="31" spans="1:20" s="72" customFormat="1" ht="14.25" customHeight="1">
      <c r="A31" s="219" t="s">
        <v>96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</row>
    <row r="32" spans="1:20" ht="41.25" customHeight="1">
      <c r="A32" s="237" t="s">
        <v>11</v>
      </c>
      <c r="B32" s="238"/>
      <c r="C32" s="113" t="s">
        <v>8</v>
      </c>
      <c r="D32" s="113" t="s">
        <v>8</v>
      </c>
      <c r="E32" s="113" t="s">
        <v>8</v>
      </c>
      <c r="F32" s="118" t="s">
        <v>8</v>
      </c>
      <c r="G32" s="118" t="s">
        <v>8</v>
      </c>
      <c r="H32" s="71">
        <f>H33+H34+H35+H36+H37+H38</f>
        <v>5380.9</v>
      </c>
      <c r="I32" s="71">
        <f aca="true" t="shared" si="7" ref="I32:P32">I33+I34+I35+I36+I37+I38</f>
        <v>4616.2</v>
      </c>
      <c r="J32" s="73">
        <f t="shared" si="7"/>
        <v>263</v>
      </c>
      <c r="K32" s="71">
        <f t="shared" si="7"/>
        <v>351534.95</v>
      </c>
      <c r="L32" s="71">
        <f t="shared" si="7"/>
        <v>0</v>
      </c>
      <c r="M32" s="71">
        <f t="shared" si="7"/>
        <v>0</v>
      </c>
      <c r="N32" s="71">
        <f t="shared" si="7"/>
        <v>0</v>
      </c>
      <c r="O32" s="71">
        <f t="shared" si="7"/>
        <v>351534.95</v>
      </c>
      <c r="P32" s="71">
        <f t="shared" si="7"/>
        <v>0</v>
      </c>
      <c r="Q32" s="71">
        <f>SUM(Q33:Q36)</f>
        <v>0</v>
      </c>
      <c r="R32" s="113" t="s">
        <v>8</v>
      </c>
      <c r="S32" s="74"/>
      <c r="T32" s="113" t="s">
        <v>8</v>
      </c>
    </row>
    <row r="33" spans="1:20" ht="25.5">
      <c r="A33" s="61">
        <v>1</v>
      </c>
      <c r="B33" s="124" t="s">
        <v>102</v>
      </c>
      <c r="C33" s="121">
        <v>1981</v>
      </c>
      <c r="D33" s="119" t="s">
        <v>12</v>
      </c>
      <c r="E33" s="119" t="s">
        <v>56</v>
      </c>
      <c r="F33" s="78">
        <v>2</v>
      </c>
      <c r="G33" s="78">
        <v>1</v>
      </c>
      <c r="H33" s="68">
        <v>1290.4</v>
      </c>
      <c r="I33" s="68">
        <v>961.9</v>
      </c>
      <c r="J33" s="69">
        <v>61</v>
      </c>
      <c r="K33" s="131">
        <f aca="true" t="shared" si="8" ref="K33:K38">O33</f>
        <v>69050.27</v>
      </c>
      <c r="L33" s="68">
        <v>0</v>
      </c>
      <c r="M33" s="68">
        <v>0</v>
      </c>
      <c r="N33" s="68">
        <v>0</v>
      </c>
      <c r="O33" s="68">
        <v>69050.27</v>
      </c>
      <c r="P33" s="68">
        <v>0</v>
      </c>
      <c r="Q33" s="132">
        <v>0</v>
      </c>
      <c r="R33" s="133" t="s">
        <v>103</v>
      </c>
      <c r="S33" s="75"/>
      <c r="T33" s="68" t="s">
        <v>57</v>
      </c>
    </row>
    <row r="34" spans="1:20" ht="25.5">
      <c r="A34" s="61">
        <v>2</v>
      </c>
      <c r="B34" s="124" t="s">
        <v>104</v>
      </c>
      <c r="C34" s="121">
        <v>1958</v>
      </c>
      <c r="D34" s="119" t="s">
        <v>12</v>
      </c>
      <c r="E34" s="119" t="s">
        <v>56</v>
      </c>
      <c r="F34" s="78">
        <v>2</v>
      </c>
      <c r="G34" s="78">
        <v>1</v>
      </c>
      <c r="H34" s="68">
        <v>365.2</v>
      </c>
      <c r="I34" s="68">
        <v>310.4</v>
      </c>
      <c r="J34" s="69">
        <v>18</v>
      </c>
      <c r="K34" s="131">
        <f t="shared" si="8"/>
        <v>19208.98</v>
      </c>
      <c r="L34" s="68">
        <v>0</v>
      </c>
      <c r="M34" s="68">
        <v>0</v>
      </c>
      <c r="N34" s="68">
        <v>0</v>
      </c>
      <c r="O34" s="68">
        <v>19208.98</v>
      </c>
      <c r="P34" s="68">
        <v>0</v>
      </c>
      <c r="Q34" s="132">
        <v>0</v>
      </c>
      <c r="R34" s="133" t="s">
        <v>103</v>
      </c>
      <c r="S34" s="75"/>
      <c r="T34" s="68" t="s">
        <v>57</v>
      </c>
    </row>
    <row r="35" spans="1:20" ht="25.5">
      <c r="A35" s="61">
        <f>A34+1</f>
        <v>3</v>
      </c>
      <c r="B35" s="124" t="s">
        <v>105</v>
      </c>
      <c r="C35" s="121">
        <v>1974</v>
      </c>
      <c r="D35" s="119" t="s">
        <v>12</v>
      </c>
      <c r="E35" s="119" t="s">
        <v>56</v>
      </c>
      <c r="F35" s="78">
        <v>2</v>
      </c>
      <c r="G35" s="78">
        <v>3</v>
      </c>
      <c r="H35" s="68">
        <v>947.3</v>
      </c>
      <c r="I35" s="68">
        <v>845.8</v>
      </c>
      <c r="J35" s="69">
        <v>43</v>
      </c>
      <c r="K35" s="131">
        <f t="shared" si="8"/>
        <v>60734.94</v>
      </c>
      <c r="L35" s="68">
        <v>0</v>
      </c>
      <c r="M35" s="68">
        <v>0</v>
      </c>
      <c r="N35" s="68">
        <v>0</v>
      </c>
      <c r="O35" s="68">
        <v>60734.94</v>
      </c>
      <c r="P35" s="68">
        <v>0</v>
      </c>
      <c r="Q35" s="132">
        <v>0</v>
      </c>
      <c r="R35" s="133" t="s">
        <v>103</v>
      </c>
      <c r="S35" s="75"/>
      <c r="T35" s="68" t="s">
        <v>57</v>
      </c>
    </row>
    <row r="36" spans="1:20" s="72" customFormat="1" ht="25.5">
      <c r="A36" s="61">
        <f>A35+1</f>
        <v>4</v>
      </c>
      <c r="B36" s="124" t="s">
        <v>106</v>
      </c>
      <c r="C36" s="121">
        <v>1969</v>
      </c>
      <c r="D36" s="119" t="s">
        <v>12</v>
      </c>
      <c r="E36" s="119" t="s">
        <v>56</v>
      </c>
      <c r="F36" s="78">
        <v>2</v>
      </c>
      <c r="G36" s="78">
        <v>3</v>
      </c>
      <c r="H36" s="68">
        <v>1085.8</v>
      </c>
      <c r="I36" s="68">
        <v>969.5</v>
      </c>
      <c r="J36" s="69">
        <v>51</v>
      </c>
      <c r="K36" s="131">
        <f t="shared" si="8"/>
        <v>69617.55</v>
      </c>
      <c r="L36" s="68">
        <v>0</v>
      </c>
      <c r="M36" s="68">
        <v>0</v>
      </c>
      <c r="N36" s="68">
        <v>0</v>
      </c>
      <c r="O36" s="68">
        <v>69617.55</v>
      </c>
      <c r="P36" s="68">
        <v>0</v>
      </c>
      <c r="Q36" s="132">
        <v>0</v>
      </c>
      <c r="R36" s="133" t="s">
        <v>103</v>
      </c>
      <c r="S36" s="75"/>
      <c r="T36" s="68" t="s">
        <v>57</v>
      </c>
    </row>
    <row r="37" spans="1:20" s="72" customFormat="1" ht="25.5">
      <c r="A37" s="61">
        <v>5</v>
      </c>
      <c r="B37" s="124" t="s">
        <v>107</v>
      </c>
      <c r="C37" s="121">
        <v>1970</v>
      </c>
      <c r="D37" s="119" t="s">
        <v>12</v>
      </c>
      <c r="E37" s="119" t="s">
        <v>56</v>
      </c>
      <c r="F37" s="78">
        <v>2</v>
      </c>
      <c r="G37" s="78">
        <v>3</v>
      </c>
      <c r="H37" s="68">
        <v>1107.2</v>
      </c>
      <c r="I37" s="68">
        <v>988.6</v>
      </c>
      <c r="J37" s="69">
        <v>56</v>
      </c>
      <c r="K37" s="131">
        <f t="shared" si="8"/>
        <v>70989.08</v>
      </c>
      <c r="L37" s="68">
        <v>0</v>
      </c>
      <c r="M37" s="68">
        <v>0</v>
      </c>
      <c r="N37" s="68">
        <v>0</v>
      </c>
      <c r="O37" s="68">
        <v>70989.08</v>
      </c>
      <c r="P37" s="68">
        <v>0</v>
      </c>
      <c r="Q37" s="132"/>
      <c r="R37" s="133" t="s">
        <v>103</v>
      </c>
      <c r="S37" s="75"/>
      <c r="T37" s="68" t="s">
        <v>57</v>
      </c>
    </row>
    <row r="38" spans="1:20" s="72" customFormat="1" ht="25.5">
      <c r="A38" s="156">
        <v>6</v>
      </c>
      <c r="B38" s="157" t="s">
        <v>108</v>
      </c>
      <c r="C38" s="158">
        <v>1978</v>
      </c>
      <c r="D38" s="159" t="s">
        <v>12</v>
      </c>
      <c r="E38" s="159" t="s">
        <v>56</v>
      </c>
      <c r="F38" s="160">
        <v>2</v>
      </c>
      <c r="G38" s="160">
        <v>3</v>
      </c>
      <c r="H38" s="161">
        <v>585</v>
      </c>
      <c r="I38" s="161">
        <v>540</v>
      </c>
      <c r="J38" s="162">
        <v>34</v>
      </c>
      <c r="K38" s="163">
        <f t="shared" si="8"/>
        <v>61934.13</v>
      </c>
      <c r="L38" s="161">
        <v>0</v>
      </c>
      <c r="M38" s="161">
        <v>0</v>
      </c>
      <c r="N38" s="161">
        <v>0</v>
      </c>
      <c r="O38" s="161">
        <v>61934.13</v>
      </c>
      <c r="P38" s="161">
        <v>0</v>
      </c>
      <c r="Q38" s="164"/>
      <c r="R38" s="138" t="s">
        <v>103</v>
      </c>
      <c r="S38" s="75"/>
      <c r="T38" s="161" t="s">
        <v>57</v>
      </c>
    </row>
    <row r="39" spans="1:20" s="72" customFormat="1" ht="15">
      <c r="A39" s="156"/>
      <c r="B39" s="157"/>
      <c r="C39" s="158"/>
      <c r="D39" s="159"/>
      <c r="E39" s="159"/>
      <c r="F39" s="160"/>
      <c r="G39" s="160"/>
      <c r="H39" s="161"/>
      <c r="I39" s="161"/>
      <c r="J39" s="162"/>
      <c r="K39" s="163"/>
      <c r="L39" s="161"/>
      <c r="M39" s="161"/>
      <c r="N39" s="161"/>
      <c r="O39" s="161"/>
      <c r="P39" s="161"/>
      <c r="Q39" s="164"/>
      <c r="R39" s="138"/>
      <c r="S39" s="75"/>
      <c r="T39" s="161"/>
    </row>
    <row r="40" spans="1:20" s="72" customFormat="1" ht="15">
      <c r="A40" s="156"/>
      <c r="B40" s="157"/>
      <c r="C40" s="158"/>
      <c r="D40" s="159"/>
      <c r="E40" s="159"/>
      <c r="F40" s="160"/>
      <c r="G40" s="160"/>
      <c r="H40" s="161"/>
      <c r="I40" s="161"/>
      <c r="J40" s="162"/>
      <c r="K40" s="163"/>
      <c r="L40" s="161"/>
      <c r="M40" s="161"/>
      <c r="N40" s="161"/>
      <c r="O40" s="161"/>
      <c r="P40" s="161"/>
      <c r="Q40" s="164"/>
      <c r="R40" s="138"/>
      <c r="S40" s="75"/>
      <c r="T40" s="161"/>
    </row>
    <row r="41" spans="1:20" s="72" customFormat="1" ht="15">
      <c r="A41" s="156"/>
      <c r="B41" s="157"/>
      <c r="C41" s="158"/>
      <c r="D41" s="159"/>
      <c r="E41" s="159"/>
      <c r="F41" s="160"/>
      <c r="G41" s="160"/>
      <c r="H41" s="161"/>
      <c r="I41" s="161"/>
      <c r="J41" s="162"/>
      <c r="K41" s="163"/>
      <c r="L41" s="161"/>
      <c r="M41" s="161"/>
      <c r="N41" s="161"/>
      <c r="O41" s="161"/>
      <c r="P41" s="161"/>
      <c r="Q41" s="164"/>
      <c r="R41" s="138"/>
      <c r="S41" s="75"/>
      <c r="T41" s="161"/>
    </row>
    <row r="42" spans="1:20" s="72" customFormat="1" ht="15">
      <c r="A42" s="188">
        <v>1</v>
      </c>
      <c r="B42" s="189"/>
      <c r="C42" s="158"/>
      <c r="D42" s="159"/>
      <c r="E42" s="159"/>
      <c r="F42" s="160"/>
      <c r="G42" s="160"/>
      <c r="H42" s="161"/>
      <c r="I42" s="161"/>
      <c r="J42" s="162"/>
      <c r="K42" s="163"/>
      <c r="L42" s="161"/>
      <c r="M42" s="161"/>
      <c r="N42" s="161"/>
      <c r="O42" s="161"/>
      <c r="P42" s="161"/>
      <c r="Q42" s="164"/>
      <c r="R42" s="138"/>
      <c r="S42" s="75"/>
      <c r="T42" s="161"/>
    </row>
    <row r="43" spans="1:20" s="72" customFormat="1" ht="15">
      <c r="A43" s="188">
        <v>2</v>
      </c>
      <c r="B43" s="189"/>
      <c r="C43" s="158"/>
      <c r="D43" s="159"/>
      <c r="E43" s="159"/>
      <c r="F43" s="160"/>
      <c r="G43" s="160"/>
      <c r="H43" s="161"/>
      <c r="I43" s="161"/>
      <c r="J43" s="162"/>
      <c r="K43" s="163"/>
      <c r="L43" s="161"/>
      <c r="M43" s="161"/>
      <c r="N43" s="161"/>
      <c r="O43" s="161"/>
      <c r="P43" s="161"/>
      <c r="Q43" s="164"/>
      <c r="R43" s="138"/>
      <c r="S43" s="75"/>
      <c r="T43" s="161"/>
    </row>
    <row r="44" spans="1:20" s="72" customFormat="1" ht="15">
      <c r="A44" s="188">
        <v>3</v>
      </c>
      <c r="B44" s="189"/>
      <c r="C44" s="158"/>
      <c r="D44" s="159"/>
      <c r="E44" s="159"/>
      <c r="F44" s="160"/>
      <c r="G44" s="160"/>
      <c r="H44" s="161"/>
      <c r="I44" s="161"/>
      <c r="J44" s="162"/>
      <c r="K44" s="163"/>
      <c r="L44" s="161"/>
      <c r="M44" s="161"/>
      <c r="N44" s="161"/>
      <c r="O44" s="161"/>
      <c r="P44" s="161"/>
      <c r="Q44" s="164"/>
      <c r="R44" s="138"/>
      <c r="S44" s="75"/>
      <c r="T44" s="161"/>
    </row>
    <row r="45" spans="1:20" s="72" customFormat="1" ht="15">
      <c r="A45" s="188">
        <v>4</v>
      </c>
      <c r="B45" s="189"/>
      <c r="C45" s="158"/>
      <c r="D45" s="159"/>
      <c r="E45" s="159"/>
      <c r="F45" s="160"/>
      <c r="G45" s="160"/>
      <c r="H45" s="161"/>
      <c r="I45" s="161"/>
      <c r="J45" s="162"/>
      <c r="K45" s="163"/>
      <c r="L45" s="161"/>
      <c r="M45" s="161"/>
      <c r="N45" s="161"/>
      <c r="O45" s="161"/>
      <c r="P45" s="161"/>
      <c r="Q45" s="164"/>
      <c r="R45" s="138"/>
      <c r="S45" s="75"/>
      <c r="T45" s="161"/>
    </row>
    <row r="46" spans="1:20" s="72" customFormat="1" ht="15">
      <c r="A46" s="188">
        <v>5</v>
      </c>
      <c r="B46" s="189"/>
      <c r="C46" s="158"/>
      <c r="D46" s="159"/>
      <c r="E46" s="159"/>
      <c r="F46" s="160"/>
      <c r="G46" s="160"/>
      <c r="H46" s="161"/>
      <c r="I46" s="161"/>
      <c r="J46" s="162"/>
      <c r="K46" s="163"/>
      <c r="L46" s="161"/>
      <c r="M46" s="161"/>
      <c r="N46" s="161"/>
      <c r="O46" s="161"/>
      <c r="P46" s="161"/>
      <c r="Q46" s="164"/>
      <c r="R46" s="138"/>
      <c r="S46" s="75"/>
      <c r="T46" s="161"/>
    </row>
    <row r="47" spans="1:20" s="72" customFormat="1" ht="15">
      <c r="A47" s="188">
        <v>6</v>
      </c>
      <c r="B47" s="189"/>
      <c r="C47" s="158"/>
      <c r="D47" s="159"/>
      <c r="E47" s="159"/>
      <c r="F47" s="160"/>
      <c r="G47" s="160"/>
      <c r="H47" s="161"/>
      <c r="I47" s="161"/>
      <c r="J47" s="162"/>
      <c r="K47" s="163"/>
      <c r="L47" s="161"/>
      <c r="M47" s="161"/>
      <c r="N47" s="161"/>
      <c r="O47" s="161"/>
      <c r="P47" s="161"/>
      <c r="Q47" s="164"/>
      <c r="R47" s="138"/>
      <c r="S47" s="75"/>
      <c r="T47" s="161"/>
    </row>
    <row r="48" spans="1:20" s="72" customFormat="1" ht="15">
      <c r="A48" s="188">
        <v>7</v>
      </c>
      <c r="B48" s="189"/>
      <c r="C48" s="158"/>
      <c r="D48" s="159"/>
      <c r="E48" s="159"/>
      <c r="F48" s="160"/>
      <c r="G48" s="160"/>
      <c r="H48" s="161"/>
      <c r="I48" s="161"/>
      <c r="J48" s="162"/>
      <c r="K48" s="163"/>
      <c r="L48" s="161"/>
      <c r="M48" s="161"/>
      <c r="N48" s="161"/>
      <c r="O48" s="161"/>
      <c r="P48" s="161"/>
      <c r="Q48" s="164"/>
      <c r="R48" s="138"/>
      <c r="S48" s="75"/>
      <c r="T48" s="161"/>
    </row>
    <row r="49" spans="1:20" s="72" customFormat="1" ht="15">
      <c r="A49" s="188">
        <v>8</v>
      </c>
      <c r="B49" s="189"/>
      <c r="C49" s="158"/>
      <c r="D49" s="159"/>
      <c r="E49" s="159"/>
      <c r="F49" s="160"/>
      <c r="G49" s="160"/>
      <c r="H49" s="161"/>
      <c r="I49" s="161"/>
      <c r="J49" s="162"/>
      <c r="K49" s="163"/>
      <c r="L49" s="161"/>
      <c r="M49" s="161"/>
      <c r="N49" s="161"/>
      <c r="O49" s="161"/>
      <c r="P49" s="161"/>
      <c r="Q49" s="164"/>
      <c r="R49" s="138"/>
      <c r="S49" s="75"/>
      <c r="T49" s="161"/>
    </row>
    <row r="50" spans="1:20" s="72" customFormat="1" ht="15">
      <c r="A50" s="188">
        <v>9</v>
      </c>
      <c r="B50" s="189"/>
      <c r="C50" s="158"/>
      <c r="D50" s="159"/>
      <c r="E50" s="159"/>
      <c r="F50" s="160"/>
      <c r="G50" s="160"/>
      <c r="H50" s="161"/>
      <c r="I50" s="161"/>
      <c r="J50" s="162"/>
      <c r="K50" s="163"/>
      <c r="L50" s="161"/>
      <c r="M50" s="161"/>
      <c r="N50" s="161"/>
      <c r="O50" s="161"/>
      <c r="P50" s="161"/>
      <c r="Q50" s="164"/>
      <c r="R50" s="138"/>
      <c r="S50" s="75"/>
      <c r="T50" s="161"/>
    </row>
    <row r="51" spans="1:20" s="72" customFormat="1" ht="15">
      <c r="A51" s="188">
        <v>10</v>
      </c>
      <c r="B51" s="189"/>
      <c r="C51" s="158"/>
      <c r="D51" s="159"/>
      <c r="E51" s="159"/>
      <c r="F51" s="160"/>
      <c r="G51" s="160"/>
      <c r="H51" s="161"/>
      <c r="I51" s="161"/>
      <c r="J51" s="162"/>
      <c r="K51" s="163"/>
      <c r="L51" s="161"/>
      <c r="M51" s="161"/>
      <c r="N51" s="161"/>
      <c r="O51" s="161"/>
      <c r="P51" s="161"/>
      <c r="Q51" s="164"/>
      <c r="R51" s="138"/>
      <c r="S51" s="75"/>
      <c r="T51" s="161"/>
    </row>
    <row r="52" spans="1:20" s="72" customFormat="1" ht="15">
      <c r="A52" s="188">
        <v>11</v>
      </c>
      <c r="B52" s="189"/>
      <c r="C52" s="158"/>
      <c r="D52" s="159"/>
      <c r="E52" s="159"/>
      <c r="F52" s="160"/>
      <c r="G52" s="160"/>
      <c r="H52" s="161"/>
      <c r="I52" s="161"/>
      <c r="J52" s="162"/>
      <c r="K52" s="163"/>
      <c r="L52" s="161"/>
      <c r="M52" s="161"/>
      <c r="N52" s="161"/>
      <c r="O52" s="161"/>
      <c r="P52" s="161"/>
      <c r="Q52" s="164"/>
      <c r="R52" s="138"/>
      <c r="S52" s="75"/>
      <c r="T52" s="161"/>
    </row>
    <row r="53" spans="1:20" s="72" customFormat="1" ht="15">
      <c r="A53" s="188">
        <v>12</v>
      </c>
      <c r="B53" s="189"/>
      <c r="C53" s="158"/>
      <c r="D53" s="159"/>
      <c r="E53" s="159"/>
      <c r="F53" s="160"/>
      <c r="G53" s="160"/>
      <c r="H53" s="161"/>
      <c r="I53" s="161"/>
      <c r="J53" s="162"/>
      <c r="K53" s="163"/>
      <c r="L53" s="161"/>
      <c r="M53" s="161"/>
      <c r="N53" s="161"/>
      <c r="O53" s="161"/>
      <c r="P53" s="161"/>
      <c r="Q53" s="164"/>
      <c r="R53" s="138"/>
      <c r="S53" s="75"/>
      <c r="T53" s="161"/>
    </row>
    <row r="54" spans="1:20" s="72" customFormat="1" ht="15">
      <c r="A54" s="188">
        <v>13</v>
      </c>
      <c r="B54" s="189"/>
      <c r="C54" s="158"/>
      <c r="D54" s="159"/>
      <c r="E54" s="159"/>
      <c r="F54" s="160"/>
      <c r="G54" s="160"/>
      <c r="H54" s="161"/>
      <c r="I54" s="161"/>
      <c r="J54" s="162"/>
      <c r="K54" s="163"/>
      <c r="L54" s="161"/>
      <c r="M54" s="161"/>
      <c r="N54" s="161"/>
      <c r="O54" s="161"/>
      <c r="P54" s="161"/>
      <c r="Q54" s="164"/>
      <c r="R54" s="138"/>
      <c r="S54" s="75"/>
      <c r="T54" s="161"/>
    </row>
    <row r="55" spans="1:20" s="72" customFormat="1" ht="15">
      <c r="A55" s="188">
        <v>14</v>
      </c>
      <c r="B55" s="189"/>
      <c r="C55" s="158"/>
      <c r="D55" s="159"/>
      <c r="E55" s="159"/>
      <c r="F55" s="160"/>
      <c r="G55" s="160"/>
      <c r="H55" s="161"/>
      <c r="I55" s="161"/>
      <c r="J55" s="162"/>
      <c r="K55" s="163"/>
      <c r="L55" s="161"/>
      <c r="M55" s="161"/>
      <c r="N55" s="161"/>
      <c r="O55" s="161"/>
      <c r="P55" s="161"/>
      <c r="Q55" s="164"/>
      <c r="R55" s="138"/>
      <c r="S55" s="75"/>
      <c r="T55" s="161"/>
    </row>
    <row r="56" spans="1:20" s="72" customFormat="1" ht="15">
      <c r="A56" s="61"/>
      <c r="B56" s="124"/>
      <c r="C56" s="121"/>
      <c r="D56" s="119"/>
      <c r="E56" s="119"/>
      <c r="F56" s="78"/>
      <c r="G56" s="78"/>
      <c r="H56" s="68"/>
      <c r="I56" s="68"/>
      <c r="J56" s="69"/>
      <c r="K56" s="131"/>
      <c r="L56" s="68"/>
      <c r="M56" s="68"/>
      <c r="N56" s="68"/>
      <c r="O56" s="68"/>
      <c r="P56" s="68"/>
      <c r="Q56" s="132"/>
      <c r="R56" s="133"/>
      <c r="S56" s="155"/>
      <c r="T56" s="68"/>
    </row>
    <row r="57" spans="1:20" s="72" customFormat="1" ht="15" customHeight="1">
      <c r="A57" s="241" t="s">
        <v>109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3"/>
    </row>
    <row r="58" spans="1:20" s="72" customFormat="1" ht="27.75" customHeight="1">
      <c r="A58" s="244" t="s">
        <v>110</v>
      </c>
      <c r="B58" s="244"/>
      <c r="C58" s="111" t="s">
        <v>8</v>
      </c>
      <c r="D58" s="113" t="s">
        <v>8</v>
      </c>
      <c r="E58" s="113" t="s">
        <v>8</v>
      </c>
      <c r="F58" s="113" t="s">
        <v>8</v>
      </c>
      <c r="G58" s="113" t="s">
        <v>8</v>
      </c>
      <c r="H58" s="76">
        <f>H60</f>
        <v>5380.9</v>
      </c>
      <c r="I58" s="76">
        <f aca="true" t="shared" si="9" ref="I58:P58">I60</f>
        <v>4616.2</v>
      </c>
      <c r="J58" s="148">
        <f t="shared" si="9"/>
        <v>263</v>
      </c>
      <c r="K58" s="76">
        <f t="shared" si="9"/>
        <v>8788374.65</v>
      </c>
      <c r="L58" s="76">
        <f t="shared" si="9"/>
        <v>0</v>
      </c>
      <c r="M58" s="76">
        <f t="shared" si="9"/>
        <v>0</v>
      </c>
      <c r="N58" s="76">
        <f t="shared" si="9"/>
        <v>0</v>
      </c>
      <c r="O58" s="76">
        <f t="shared" si="9"/>
        <v>8788374.65</v>
      </c>
      <c r="P58" s="76">
        <f t="shared" si="9"/>
        <v>0</v>
      </c>
      <c r="Q58" s="130" t="e">
        <f>#REF!+#REF!+#REF!+#REF!+#REF!+#REF!+#REF!+#REF!+#REF!+#REF!+#REF!+#REF!+#REF!+#REF!+#REF!+#REF!+#REF!+#REF!+#REF!+#REF!+#REF!+#REF!+#REF!+#REF!+#REF!+#REF!+#REF!+#REF!+#REF!+#REF!+#REF!+#REF!+#REF!</f>
        <v>#REF!</v>
      </c>
      <c r="R58" s="111" t="s">
        <v>8</v>
      </c>
      <c r="S58" s="110"/>
      <c r="T58" s="111" t="s">
        <v>8</v>
      </c>
    </row>
    <row r="59" spans="1:20" ht="15" customHeight="1">
      <c r="A59" s="241" t="s">
        <v>111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3"/>
    </row>
    <row r="60" spans="1:20" ht="41.25" customHeight="1">
      <c r="A60" s="233" t="s">
        <v>112</v>
      </c>
      <c r="B60" s="245"/>
      <c r="C60" s="113" t="s">
        <v>8</v>
      </c>
      <c r="D60" s="113" t="s">
        <v>8</v>
      </c>
      <c r="E60" s="113" t="s">
        <v>8</v>
      </c>
      <c r="F60" s="113" t="s">
        <v>8</v>
      </c>
      <c r="G60" s="113" t="s">
        <v>8</v>
      </c>
      <c r="H60" s="76">
        <f>H62</f>
        <v>5380.9</v>
      </c>
      <c r="I60" s="76">
        <f aca="true" t="shared" si="10" ref="I60:P60">I62</f>
        <v>4616.2</v>
      </c>
      <c r="J60" s="148">
        <f t="shared" si="10"/>
        <v>263</v>
      </c>
      <c r="K60" s="76">
        <f t="shared" si="10"/>
        <v>8788374.65</v>
      </c>
      <c r="L60" s="76">
        <f t="shared" si="10"/>
        <v>0</v>
      </c>
      <c r="M60" s="76">
        <f t="shared" si="10"/>
        <v>0</v>
      </c>
      <c r="N60" s="76">
        <f t="shared" si="10"/>
        <v>0</v>
      </c>
      <c r="O60" s="76">
        <f t="shared" si="10"/>
        <v>8788374.65</v>
      </c>
      <c r="P60" s="76">
        <f t="shared" si="10"/>
        <v>0</v>
      </c>
      <c r="Q60" s="113" t="s">
        <v>8</v>
      </c>
      <c r="R60" s="113" t="s">
        <v>8</v>
      </c>
      <c r="S60" s="113" t="s">
        <v>8</v>
      </c>
      <c r="T60" s="113" t="s">
        <v>8</v>
      </c>
    </row>
    <row r="61" spans="1:20" ht="15.75" customHeight="1">
      <c r="A61" s="215" t="s">
        <v>96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7"/>
    </row>
    <row r="62" spans="1:20" ht="26.25" customHeight="1">
      <c r="A62" s="237" t="s">
        <v>11</v>
      </c>
      <c r="B62" s="240"/>
      <c r="C62" s="113" t="s">
        <v>8</v>
      </c>
      <c r="D62" s="113" t="s">
        <v>8</v>
      </c>
      <c r="E62" s="113" t="s">
        <v>8</v>
      </c>
      <c r="F62" s="118" t="s">
        <v>8</v>
      </c>
      <c r="G62" s="118" t="s">
        <v>8</v>
      </c>
      <c r="H62" s="71">
        <f>H63+H64+H65+H66+H67+H68</f>
        <v>5380.9</v>
      </c>
      <c r="I62" s="71">
        <f aca="true" t="shared" si="11" ref="I62:P62">I63+I64+I65+I66+I67+I68</f>
        <v>4616.2</v>
      </c>
      <c r="J62" s="73">
        <f t="shared" si="11"/>
        <v>263</v>
      </c>
      <c r="K62" s="71">
        <f t="shared" si="11"/>
        <v>8788374.65</v>
      </c>
      <c r="L62" s="71">
        <f t="shared" si="11"/>
        <v>0</v>
      </c>
      <c r="M62" s="71">
        <f t="shared" si="11"/>
        <v>0</v>
      </c>
      <c r="N62" s="71">
        <f t="shared" si="11"/>
        <v>0</v>
      </c>
      <c r="O62" s="71">
        <f t="shared" si="11"/>
        <v>8788374.65</v>
      </c>
      <c r="P62" s="71">
        <f t="shared" si="11"/>
        <v>0</v>
      </c>
      <c r="Q62" s="134">
        <f>SUM(Q63:Q68)</f>
        <v>0</v>
      </c>
      <c r="R62" s="113" t="s">
        <v>8</v>
      </c>
      <c r="S62" s="74"/>
      <c r="T62" s="113" t="s">
        <v>8</v>
      </c>
    </row>
    <row r="63" spans="1:20" ht="24.75" customHeight="1">
      <c r="A63" s="61">
        <v>1</v>
      </c>
      <c r="B63" s="124" t="s">
        <v>102</v>
      </c>
      <c r="C63" s="121">
        <v>1981</v>
      </c>
      <c r="D63" s="121" t="s">
        <v>12</v>
      </c>
      <c r="E63" s="121" t="s">
        <v>56</v>
      </c>
      <c r="F63" s="121">
        <v>2</v>
      </c>
      <c r="G63" s="121">
        <v>1</v>
      </c>
      <c r="H63" s="68">
        <v>1290.4</v>
      </c>
      <c r="I63" s="68">
        <v>961.9</v>
      </c>
      <c r="J63" s="69">
        <v>61</v>
      </c>
      <c r="K63" s="135">
        <f aca="true" t="shared" si="12" ref="K63:K68">O63</f>
        <v>1726256.93</v>
      </c>
      <c r="L63" s="135">
        <v>0</v>
      </c>
      <c r="M63" s="135">
        <v>0</v>
      </c>
      <c r="N63" s="135">
        <v>0</v>
      </c>
      <c r="O63" s="135">
        <v>1726256.93</v>
      </c>
      <c r="P63" s="135">
        <v>0</v>
      </c>
      <c r="Q63" s="136">
        <v>0</v>
      </c>
      <c r="R63" s="133" t="s">
        <v>113</v>
      </c>
      <c r="S63" s="137"/>
      <c r="T63" s="138" t="s">
        <v>57</v>
      </c>
    </row>
    <row r="64" spans="1:20" s="72" customFormat="1" ht="27.75" customHeight="1">
      <c r="A64" s="61">
        <v>2</v>
      </c>
      <c r="B64" s="124" t="s">
        <v>104</v>
      </c>
      <c r="C64" s="121">
        <v>1958</v>
      </c>
      <c r="D64" s="139" t="s">
        <v>12</v>
      </c>
      <c r="E64" s="139" t="s">
        <v>56</v>
      </c>
      <c r="F64" s="121">
        <v>2</v>
      </c>
      <c r="G64" s="121">
        <v>1</v>
      </c>
      <c r="H64" s="68">
        <v>365.2</v>
      </c>
      <c r="I64" s="68">
        <v>310.4</v>
      </c>
      <c r="J64" s="69">
        <v>18</v>
      </c>
      <c r="K64" s="135">
        <f t="shared" si="12"/>
        <v>480224.62</v>
      </c>
      <c r="L64" s="135">
        <v>0</v>
      </c>
      <c r="M64" s="135">
        <v>0</v>
      </c>
      <c r="N64" s="135">
        <v>0</v>
      </c>
      <c r="O64" s="135">
        <v>480224.62</v>
      </c>
      <c r="P64" s="135">
        <v>0</v>
      </c>
      <c r="Q64" s="136">
        <v>0</v>
      </c>
      <c r="R64" s="133" t="s">
        <v>113</v>
      </c>
      <c r="S64" s="137"/>
      <c r="T64" s="138" t="s">
        <v>57</v>
      </c>
    </row>
    <row r="65" spans="1:20" s="72" customFormat="1" ht="40.5" customHeight="1">
      <c r="A65" s="61">
        <v>3</v>
      </c>
      <c r="B65" s="124" t="s">
        <v>105</v>
      </c>
      <c r="C65" s="121">
        <v>1974</v>
      </c>
      <c r="D65" s="139" t="s">
        <v>12</v>
      </c>
      <c r="E65" s="139" t="s">
        <v>56</v>
      </c>
      <c r="F65" s="121">
        <v>2</v>
      </c>
      <c r="G65" s="121">
        <v>3</v>
      </c>
      <c r="H65" s="68">
        <v>947.3</v>
      </c>
      <c r="I65" s="68">
        <v>845.8</v>
      </c>
      <c r="J65" s="69">
        <v>43</v>
      </c>
      <c r="K65" s="135">
        <f t="shared" si="12"/>
        <v>1518373.66</v>
      </c>
      <c r="L65" s="135">
        <v>0</v>
      </c>
      <c r="M65" s="135">
        <v>0</v>
      </c>
      <c r="N65" s="135">
        <v>0</v>
      </c>
      <c r="O65" s="135">
        <v>1518373.66</v>
      </c>
      <c r="P65" s="135">
        <v>0</v>
      </c>
      <c r="Q65" s="136">
        <v>0</v>
      </c>
      <c r="R65" s="133" t="s">
        <v>113</v>
      </c>
      <c r="S65" s="137"/>
      <c r="T65" s="138" t="s">
        <v>57</v>
      </c>
    </row>
    <row r="66" spans="1:20" ht="28.5" customHeight="1">
      <c r="A66" s="61">
        <v>4</v>
      </c>
      <c r="B66" s="124" t="s">
        <v>106</v>
      </c>
      <c r="C66" s="121">
        <v>1969</v>
      </c>
      <c r="D66" s="139" t="s">
        <v>12</v>
      </c>
      <c r="E66" s="139" t="s">
        <v>56</v>
      </c>
      <c r="F66" s="121">
        <v>2</v>
      </c>
      <c r="G66" s="121">
        <v>3</v>
      </c>
      <c r="H66" s="68">
        <v>1085.8</v>
      </c>
      <c r="I66" s="68">
        <v>969.5</v>
      </c>
      <c r="J66" s="69">
        <v>51</v>
      </c>
      <c r="K66" s="135">
        <f t="shared" si="12"/>
        <v>1740438.95</v>
      </c>
      <c r="L66" s="135">
        <v>0</v>
      </c>
      <c r="M66" s="135">
        <v>0</v>
      </c>
      <c r="N66" s="135">
        <v>0</v>
      </c>
      <c r="O66" s="135">
        <v>1740438.95</v>
      </c>
      <c r="P66" s="135">
        <v>0</v>
      </c>
      <c r="Q66" s="136">
        <v>0</v>
      </c>
      <c r="R66" s="133" t="s">
        <v>113</v>
      </c>
      <c r="S66" s="137"/>
      <c r="T66" s="138" t="s">
        <v>57</v>
      </c>
    </row>
    <row r="67" spans="1:20" s="72" customFormat="1" ht="27.75" customHeight="1">
      <c r="A67" s="61">
        <v>5</v>
      </c>
      <c r="B67" s="124" t="s">
        <v>107</v>
      </c>
      <c r="C67" s="121">
        <v>1970</v>
      </c>
      <c r="D67" s="139" t="s">
        <v>12</v>
      </c>
      <c r="E67" s="139" t="s">
        <v>56</v>
      </c>
      <c r="F67" s="121">
        <v>2</v>
      </c>
      <c r="G67" s="121">
        <v>3</v>
      </c>
      <c r="H67" s="68">
        <v>1107.2</v>
      </c>
      <c r="I67" s="68">
        <v>988.6</v>
      </c>
      <c r="J67" s="69">
        <v>56</v>
      </c>
      <c r="K67" s="135">
        <f t="shared" si="12"/>
        <v>1774727.12</v>
      </c>
      <c r="L67" s="135">
        <v>0</v>
      </c>
      <c r="M67" s="135">
        <v>0</v>
      </c>
      <c r="N67" s="135">
        <v>0</v>
      </c>
      <c r="O67" s="135">
        <v>1774727.12</v>
      </c>
      <c r="P67" s="135">
        <v>0</v>
      </c>
      <c r="Q67" s="136">
        <v>0</v>
      </c>
      <c r="R67" s="133" t="s">
        <v>113</v>
      </c>
      <c r="S67" s="137"/>
      <c r="T67" s="138" t="s">
        <v>57</v>
      </c>
    </row>
    <row r="68" spans="1:20" s="72" customFormat="1" ht="27" customHeight="1">
      <c r="A68" s="156">
        <v>6</v>
      </c>
      <c r="B68" s="157" t="s">
        <v>108</v>
      </c>
      <c r="C68" s="158">
        <v>1978</v>
      </c>
      <c r="D68" s="177" t="s">
        <v>12</v>
      </c>
      <c r="E68" s="177" t="s">
        <v>56</v>
      </c>
      <c r="F68" s="158">
        <v>2</v>
      </c>
      <c r="G68" s="158">
        <v>3</v>
      </c>
      <c r="H68" s="161">
        <v>585</v>
      </c>
      <c r="I68" s="161">
        <v>540</v>
      </c>
      <c r="J68" s="162">
        <v>34</v>
      </c>
      <c r="K68" s="178">
        <f t="shared" si="12"/>
        <v>1548353.37</v>
      </c>
      <c r="L68" s="178">
        <v>0</v>
      </c>
      <c r="M68" s="178">
        <v>0</v>
      </c>
      <c r="N68" s="178">
        <v>0</v>
      </c>
      <c r="O68" s="178">
        <v>1548353.37</v>
      </c>
      <c r="P68" s="178">
        <v>0</v>
      </c>
      <c r="Q68" s="179">
        <v>0</v>
      </c>
      <c r="R68" s="138" t="s">
        <v>113</v>
      </c>
      <c r="S68" s="137"/>
      <c r="T68" s="138" t="s">
        <v>57</v>
      </c>
    </row>
    <row r="69" spans="1:20" s="187" customFormat="1" ht="12.75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</row>
    <row r="70" spans="1:20" ht="25.5">
      <c r="A70" s="180">
        <v>1</v>
      </c>
      <c r="B70" s="184" t="s">
        <v>116</v>
      </c>
      <c r="C70" s="180">
        <v>1972</v>
      </c>
      <c r="D70" s="177" t="s">
        <v>12</v>
      </c>
      <c r="E70" s="139" t="s">
        <v>56</v>
      </c>
      <c r="F70" s="180">
        <v>2</v>
      </c>
      <c r="G70" s="180">
        <v>2</v>
      </c>
      <c r="H70" s="180">
        <v>857.9</v>
      </c>
      <c r="I70" s="180">
        <v>792.2</v>
      </c>
      <c r="J70" s="180">
        <v>32</v>
      </c>
      <c r="K70" s="180"/>
      <c r="L70" s="180"/>
      <c r="M70" s="180"/>
      <c r="N70" s="180"/>
      <c r="O70" s="180"/>
      <c r="P70" s="180"/>
      <c r="Q70" s="180"/>
      <c r="R70" s="180"/>
      <c r="S70" s="180"/>
      <c r="T70" s="180"/>
    </row>
    <row r="71" spans="1:20" ht="25.5">
      <c r="A71" s="180">
        <v>2</v>
      </c>
      <c r="B71" s="184" t="s">
        <v>117</v>
      </c>
      <c r="C71" s="180">
        <v>1974</v>
      </c>
      <c r="D71" s="177" t="s">
        <v>12</v>
      </c>
      <c r="E71" s="139" t="s">
        <v>56</v>
      </c>
      <c r="F71" s="180">
        <v>2</v>
      </c>
      <c r="G71" s="180">
        <v>2</v>
      </c>
      <c r="H71" s="180">
        <v>834.8</v>
      </c>
      <c r="I71" s="180">
        <v>709.6</v>
      </c>
      <c r="J71" s="180">
        <v>33</v>
      </c>
      <c r="K71" s="180"/>
      <c r="L71" s="180"/>
      <c r="M71" s="180"/>
      <c r="N71" s="180"/>
      <c r="O71" s="180"/>
      <c r="P71" s="180"/>
      <c r="Q71" s="180"/>
      <c r="R71" s="180"/>
      <c r="S71" s="180"/>
      <c r="T71" s="180"/>
    </row>
    <row r="72" spans="1:20" ht="25.5">
      <c r="A72" s="180">
        <v>3</v>
      </c>
      <c r="B72" s="184" t="s">
        <v>118</v>
      </c>
      <c r="C72" s="180">
        <v>1959</v>
      </c>
      <c r="D72" s="177" t="s">
        <v>12</v>
      </c>
      <c r="E72" s="139" t="s">
        <v>56</v>
      </c>
      <c r="F72" s="180">
        <v>2</v>
      </c>
      <c r="G72" s="180">
        <v>2</v>
      </c>
      <c r="H72" s="180">
        <v>682.3</v>
      </c>
      <c r="I72" s="180">
        <v>609.2</v>
      </c>
      <c r="J72" s="180">
        <v>35</v>
      </c>
      <c r="K72" s="180"/>
      <c r="L72" s="180"/>
      <c r="M72" s="180"/>
      <c r="N72" s="180"/>
      <c r="O72" s="180"/>
      <c r="P72" s="180"/>
      <c r="Q72" s="180"/>
      <c r="R72" s="180"/>
      <c r="S72" s="180"/>
      <c r="T72" s="180"/>
    </row>
    <row r="73" spans="1:20" ht="27.75" customHeight="1">
      <c r="A73" s="180">
        <v>4</v>
      </c>
      <c r="B73" s="184" t="s">
        <v>119</v>
      </c>
      <c r="C73" s="180">
        <v>1958</v>
      </c>
      <c r="D73" s="177" t="s">
        <v>12</v>
      </c>
      <c r="E73" s="139" t="s">
        <v>56</v>
      </c>
      <c r="F73" s="180">
        <v>2</v>
      </c>
      <c r="G73" s="180">
        <v>2</v>
      </c>
      <c r="H73" s="180">
        <v>691.7</v>
      </c>
      <c r="I73" s="180">
        <v>617.6</v>
      </c>
      <c r="J73" s="180">
        <v>37</v>
      </c>
      <c r="K73" s="180"/>
      <c r="L73" s="180"/>
      <c r="M73" s="180"/>
      <c r="N73" s="180"/>
      <c r="O73" s="180"/>
      <c r="P73" s="180"/>
      <c r="Q73" s="180"/>
      <c r="R73" s="180"/>
      <c r="S73" s="180"/>
      <c r="T73" s="180"/>
    </row>
    <row r="74" spans="1:20" ht="25.5">
      <c r="A74" s="180">
        <v>5</v>
      </c>
      <c r="B74" s="184" t="s">
        <v>120</v>
      </c>
      <c r="C74" s="180">
        <v>1958</v>
      </c>
      <c r="D74" s="177" t="s">
        <v>12</v>
      </c>
      <c r="E74" s="139" t="s">
        <v>56</v>
      </c>
      <c r="F74" s="180">
        <v>2</v>
      </c>
      <c r="G74" s="180">
        <v>2</v>
      </c>
      <c r="H74" s="180">
        <v>691.2</v>
      </c>
      <c r="I74" s="180">
        <v>617.1</v>
      </c>
      <c r="J74" s="180">
        <v>33</v>
      </c>
      <c r="K74" s="180"/>
      <c r="L74" s="180"/>
      <c r="M74" s="180"/>
      <c r="N74" s="180"/>
      <c r="O74" s="180"/>
      <c r="P74" s="180"/>
      <c r="Q74" s="180"/>
      <c r="R74" s="180"/>
      <c r="S74" s="180"/>
      <c r="T74" s="180"/>
    </row>
    <row r="75" spans="1:20" ht="25.5" customHeight="1">
      <c r="A75" s="180">
        <v>6</v>
      </c>
      <c r="B75" s="184" t="s">
        <v>121</v>
      </c>
      <c r="C75" s="180">
        <v>1959</v>
      </c>
      <c r="D75" s="177" t="s">
        <v>12</v>
      </c>
      <c r="E75" s="139" t="s">
        <v>56</v>
      </c>
      <c r="F75" s="180">
        <v>2</v>
      </c>
      <c r="G75" s="180">
        <v>2</v>
      </c>
      <c r="H75" s="180">
        <v>775.2</v>
      </c>
      <c r="I75" s="180">
        <v>658.9</v>
      </c>
      <c r="J75" s="180">
        <v>45</v>
      </c>
      <c r="K75" s="180"/>
      <c r="L75" s="180"/>
      <c r="M75" s="180"/>
      <c r="N75" s="180"/>
      <c r="O75" s="180"/>
      <c r="P75" s="180"/>
      <c r="Q75" s="180"/>
      <c r="R75" s="180"/>
      <c r="S75" s="180"/>
      <c r="T75" s="180"/>
    </row>
    <row r="76" spans="1:20" ht="25.5">
      <c r="A76" s="180">
        <v>7</v>
      </c>
      <c r="B76" s="184" t="s">
        <v>122</v>
      </c>
      <c r="C76" s="180">
        <v>1979</v>
      </c>
      <c r="D76" s="177" t="s">
        <v>12</v>
      </c>
      <c r="E76" s="139" t="s">
        <v>56</v>
      </c>
      <c r="F76" s="180">
        <v>2</v>
      </c>
      <c r="G76" s="180">
        <v>2</v>
      </c>
      <c r="H76" s="180">
        <v>821.3</v>
      </c>
      <c r="I76" s="180">
        <v>733.3</v>
      </c>
      <c r="J76" s="180">
        <v>43</v>
      </c>
      <c r="K76" s="180"/>
      <c r="L76" s="180"/>
      <c r="M76" s="180"/>
      <c r="N76" s="180"/>
      <c r="O76" s="180"/>
      <c r="P76" s="180"/>
      <c r="Q76" s="180"/>
      <c r="R76" s="180"/>
      <c r="S76" s="180"/>
      <c r="T76" s="180"/>
    </row>
    <row r="77" spans="1:20" ht="25.5">
      <c r="A77" s="180">
        <v>8</v>
      </c>
      <c r="B77" s="184" t="s">
        <v>123</v>
      </c>
      <c r="C77" s="180">
        <v>1976</v>
      </c>
      <c r="D77" s="177" t="s">
        <v>12</v>
      </c>
      <c r="E77" s="139" t="s">
        <v>56</v>
      </c>
      <c r="F77" s="180">
        <v>2</v>
      </c>
      <c r="G77" s="180">
        <v>3</v>
      </c>
      <c r="H77" s="180">
        <v>944.3</v>
      </c>
      <c r="I77" s="180">
        <v>843.1</v>
      </c>
      <c r="J77" s="180">
        <v>52</v>
      </c>
      <c r="K77" s="180"/>
      <c r="L77" s="180"/>
      <c r="M77" s="180"/>
      <c r="N77" s="180"/>
      <c r="O77" s="180"/>
      <c r="P77" s="180"/>
      <c r="Q77" s="180"/>
      <c r="R77" s="180"/>
      <c r="S77" s="180"/>
      <c r="T77" s="180"/>
    </row>
    <row r="78" spans="1:20" ht="25.5">
      <c r="A78" s="180">
        <v>9</v>
      </c>
      <c r="B78" s="184" t="s">
        <v>124</v>
      </c>
      <c r="C78" s="180">
        <v>1973</v>
      </c>
      <c r="D78" s="177" t="s">
        <v>12</v>
      </c>
      <c r="E78" s="139" t="s">
        <v>56</v>
      </c>
      <c r="F78" s="180">
        <v>2</v>
      </c>
      <c r="G78" s="180">
        <v>2</v>
      </c>
      <c r="H78" s="180">
        <v>806.8</v>
      </c>
      <c r="I78" s="180">
        <v>720.3</v>
      </c>
      <c r="J78" s="180">
        <v>49</v>
      </c>
      <c r="K78" s="180"/>
      <c r="L78" s="180"/>
      <c r="M78" s="180"/>
      <c r="N78" s="180"/>
      <c r="O78" s="180"/>
      <c r="P78" s="180"/>
      <c r="Q78" s="180"/>
      <c r="R78" s="180"/>
      <c r="S78" s="180"/>
      <c r="T78" s="180"/>
    </row>
    <row r="79" spans="1:20" ht="51">
      <c r="A79" s="180">
        <v>10</v>
      </c>
      <c r="B79" s="184" t="s">
        <v>125</v>
      </c>
      <c r="C79" s="180">
        <v>1960</v>
      </c>
      <c r="D79" s="177" t="s">
        <v>12</v>
      </c>
      <c r="E79" s="139" t="s">
        <v>56</v>
      </c>
      <c r="F79" s="180">
        <v>2</v>
      </c>
      <c r="G79" s="180">
        <v>1</v>
      </c>
      <c r="H79" s="180">
        <v>315.7</v>
      </c>
      <c r="I79" s="180">
        <v>281.9</v>
      </c>
      <c r="J79" s="180">
        <v>21</v>
      </c>
      <c r="K79" s="180"/>
      <c r="L79" s="180"/>
      <c r="M79" s="180"/>
      <c r="N79" s="180"/>
      <c r="O79" s="180"/>
      <c r="P79" s="180"/>
      <c r="Q79" s="180"/>
      <c r="R79" s="180"/>
      <c r="S79" s="180"/>
      <c r="T79" s="180"/>
    </row>
    <row r="80" spans="1:20" ht="51">
      <c r="A80" s="180">
        <v>11</v>
      </c>
      <c r="B80" s="184" t="s">
        <v>126</v>
      </c>
      <c r="C80" s="180">
        <v>1955</v>
      </c>
      <c r="D80" s="177" t="s">
        <v>12</v>
      </c>
      <c r="E80" s="139" t="s">
        <v>56</v>
      </c>
      <c r="F80" s="180">
        <v>2</v>
      </c>
      <c r="G80" s="180">
        <v>2</v>
      </c>
      <c r="H80" s="180">
        <v>770.3</v>
      </c>
      <c r="I80" s="180">
        <v>687.8</v>
      </c>
      <c r="J80" s="180">
        <v>39</v>
      </c>
      <c r="K80" s="180"/>
      <c r="L80" s="180"/>
      <c r="M80" s="180"/>
      <c r="N80" s="180"/>
      <c r="O80" s="180"/>
      <c r="P80" s="180"/>
      <c r="Q80" s="180"/>
      <c r="R80" s="180"/>
      <c r="S80" s="180"/>
      <c r="T80" s="180"/>
    </row>
    <row r="81" spans="1:20" ht="25.5">
      <c r="A81" s="180">
        <v>12</v>
      </c>
      <c r="B81" s="184" t="s">
        <v>127</v>
      </c>
      <c r="C81" s="180">
        <v>1964</v>
      </c>
      <c r="D81" s="177" t="s">
        <v>12</v>
      </c>
      <c r="E81" s="139" t="s">
        <v>56</v>
      </c>
      <c r="F81" s="180">
        <v>2</v>
      </c>
      <c r="G81" s="180">
        <v>2</v>
      </c>
      <c r="H81" s="180">
        <v>435.5</v>
      </c>
      <c r="I81" s="180">
        <v>370.2</v>
      </c>
      <c r="J81" s="180">
        <v>21</v>
      </c>
      <c r="K81" s="180"/>
      <c r="L81" s="180"/>
      <c r="M81" s="180"/>
      <c r="N81" s="180"/>
      <c r="O81" s="180"/>
      <c r="P81" s="180"/>
      <c r="Q81" s="180"/>
      <c r="R81" s="180"/>
      <c r="S81" s="180"/>
      <c r="T81" s="180"/>
    </row>
    <row r="82" spans="1:20" ht="25.5">
      <c r="A82" s="61">
        <v>13</v>
      </c>
      <c r="B82" s="185" t="s">
        <v>128</v>
      </c>
      <c r="C82" s="180">
        <v>1979</v>
      </c>
      <c r="D82" s="190" t="s">
        <v>12</v>
      </c>
      <c r="E82" s="191"/>
      <c r="F82" s="180">
        <v>2</v>
      </c>
      <c r="G82" s="180">
        <v>2</v>
      </c>
      <c r="H82" s="182">
        <v>610</v>
      </c>
      <c r="I82" s="182">
        <v>597.5</v>
      </c>
      <c r="J82" s="183">
        <v>33</v>
      </c>
      <c r="K82" s="141"/>
      <c r="L82" s="183"/>
      <c r="M82" s="183"/>
      <c r="N82" s="183"/>
      <c r="O82" s="183"/>
      <c r="P82" s="141"/>
      <c r="Q82" s="180"/>
      <c r="R82" s="55"/>
      <c r="S82" s="55"/>
      <c r="T82" s="180"/>
    </row>
    <row r="83" spans="1:20" ht="25.5">
      <c r="A83" s="61">
        <v>14</v>
      </c>
      <c r="B83" s="185" t="s">
        <v>129</v>
      </c>
      <c r="C83" s="180">
        <v>1979</v>
      </c>
      <c r="D83" s="190" t="s">
        <v>12</v>
      </c>
      <c r="E83" s="191"/>
      <c r="F83" s="180">
        <v>2</v>
      </c>
      <c r="G83" s="180">
        <v>2</v>
      </c>
      <c r="H83" s="182">
        <v>610</v>
      </c>
      <c r="I83" s="182">
        <v>597.5</v>
      </c>
      <c r="J83" s="183">
        <v>35</v>
      </c>
      <c r="K83" s="141"/>
      <c r="L83" s="183"/>
      <c r="M83" s="183"/>
      <c r="N83" s="183"/>
      <c r="O83" s="183"/>
      <c r="P83" s="141"/>
      <c r="Q83" s="180"/>
      <c r="R83" s="55"/>
      <c r="S83" s="55"/>
      <c r="T83" s="180"/>
    </row>
    <row r="84" spans="1:20" ht="15">
      <c r="A84" s="61"/>
      <c r="B84" s="181"/>
      <c r="C84" s="180"/>
      <c r="D84" s="121"/>
      <c r="E84" s="121"/>
      <c r="F84" s="180"/>
      <c r="G84" s="180"/>
      <c r="H84" s="182"/>
      <c r="I84" s="182"/>
      <c r="J84" s="183"/>
      <c r="K84" s="141"/>
      <c r="L84" s="183"/>
      <c r="M84" s="183"/>
      <c r="N84" s="183"/>
      <c r="O84" s="183"/>
      <c r="P84" s="141"/>
      <c r="Q84" s="180"/>
      <c r="R84" s="55"/>
      <c r="S84" s="55"/>
      <c r="T84" s="180"/>
    </row>
    <row r="85" spans="1:20" ht="15">
      <c r="A85" s="61"/>
      <c r="B85" s="181"/>
      <c r="C85" s="180"/>
      <c r="D85" s="121"/>
      <c r="E85" s="121"/>
      <c r="F85" s="180"/>
      <c r="G85" s="180"/>
      <c r="H85" s="182"/>
      <c r="I85" s="182"/>
      <c r="J85" s="183"/>
      <c r="K85" s="141"/>
      <c r="L85" s="183"/>
      <c r="M85" s="183"/>
      <c r="N85" s="183"/>
      <c r="O85" s="183"/>
      <c r="P85" s="141"/>
      <c r="Q85" s="180"/>
      <c r="R85" s="55"/>
      <c r="S85" s="55"/>
      <c r="T85" s="180"/>
    </row>
  </sheetData>
  <sheetProtection/>
  <mergeCells count="42">
    <mergeCell ref="A28:B28"/>
    <mergeCell ref="A29:T29"/>
    <mergeCell ref="A61:T61"/>
    <mergeCell ref="A62:B62"/>
    <mergeCell ref="A32:B32"/>
    <mergeCell ref="A57:T57"/>
    <mergeCell ref="A58:B58"/>
    <mergeCell ref="A59:T59"/>
    <mergeCell ref="A60:B60"/>
    <mergeCell ref="A30:B30"/>
    <mergeCell ref="A31:T31"/>
    <mergeCell ref="A27:T27"/>
    <mergeCell ref="A16:T16"/>
    <mergeCell ref="A17:B17"/>
    <mergeCell ref="D6:D9"/>
    <mergeCell ref="F6:F9"/>
    <mergeCell ref="A11:B11"/>
    <mergeCell ref="A15:B15"/>
    <mergeCell ref="K7:K9"/>
    <mergeCell ref="A14:T14"/>
    <mergeCell ref="O8:O9"/>
    <mergeCell ref="A13:B13"/>
    <mergeCell ref="A3:T5"/>
    <mergeCell ref="A6:A9"/>
    <mergeCell ref="L7:Q7"/>
    <mergeCell ref="G6:G9"/>
    <mergeCell ref="K6:Q6"/>
    <mergeCell ref="H6:H9"/>
    <mergeCell ref="I6:I9"/>
    <mergeCell ref="T6:T9"/>
    <mergeCell ref="A12:T12"/>
    <mergeCell ref="E6:E9"/>
    <mergeCell ref="P2:T2"/>
    <mergeCell ref="L8:L9"/>
    <mergeCell ref="M8:M9"/>
    <mergeCell ref="C6:C9"/>
    <mergeCell ref="N8:N9"/>
    <mergeCell ref="P8:P9"/>
    <mergeCell ref="J6:J9"/>
    <mergeCell ref="B6:B9"/>
    <mergeCell ref="P1:S1"/>
    <mergeCell ref="R6:R9"/>
  </mergeCells>
  <printOptions/>
  <pageMargins left="0.31496062992125984" right="0.31496062992125984" top="0.15748031496062992" bottom="0.35433070866141736" header="0.31496062992125984" footer="0.31496062992125984"/>
  <pageSetup fitToHeight="63" horizontalDpi="600" verticalDpi="600" orientation="landscape" paperSize="9" scale="39" r:id="rId1"/>
  <rowBreaks count="1" manualBreakCount="1">
    <brk id="5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tabSelected="1" view="pageBreakPreview" zoomScaleNormal="90" zoomScaleSheetLayoutView="100" zoomScalePageLayoutView="0" workbookViewId="0" topLeftCell="F4">
      <selection activeCell="M7" sqref="M7"/>
    </sheetView>
  </sheetViews>
  <sheetFormatPr defaultColWidth="9.140625" defaultRowHeight="15"/>
  <cols>
    <col min="1" max="1" width="5.00390625" style="95" customWidth="1"/>
    <col min="2" max="2" width="20.00390625" style="10" customWidth="1"/>
    <col min="3" max="3" width="15.8515625" style="10" customWidth="1"/>
    <col min="4" max="4" width="14.7109375" style="10" customWidth="1"/>
    <col min="5" max="5" width="7.7109375" style="10" customWidth="1"/>
    <col min="6" max="6" width="14.421875" style="10" customWidth="1"/>
    <col min="7" max="7" width="11.8515625" style="10" customWidth="1"/>
    <col min="8" max="8" width="14.57421875" style="10" customWidth="1"/>
    <col min="9" max="9" width="13.7109375" style="10" customWidth="1"/>
    <col min="10" max="10" width="13.28125" style="10" customWidth="1"/>
    <col min="11" max="11" width="12.28125" style="10" customWidth="1"/>
    <col min="12" max="12" width="14.140625" style="10" customWidth="1"/>
    <col min="13" max="13" width="9.140625" style="10" customWidth="1"/>
    <col min="14" max="14" width="15.28125" style="10" customWidth="1"/>
    <col min="15" max="15" width="14.140625" style="10" customWidth="1"/>
    <col min="16" max="16" width="15.421875" style="10" customWidth="1"/>
    <col min="17" max="17" width="16.00390625" style="10" customWidth="1"/>
    <col min="18" max="18" width="12.57421875" style="10" bestFit="1" customWidth="1"/>
    <col min="19" max="19" width="9.140625" style="10" customWidth="1"/>
    <col min="20" max="20" width="16.00390625" style="10" customWidth="1"/>
    <col min="21" max="21" width="10.00390625" style="10" bestFit="1" customWidth="1"/>
    <col min="22" max="16384" width="9.140625" style="10" customWidth="1"/>
  </cols>
  <sheetData>
    <row r="1" spans="15:17" ht="15">
      <c r="O1" s="316" t="s">
        <v>130</v>
      </c>
      <c r="P1" s="56"/>
      <c r="Q1" s="56"/>
    </row>
    <row r="2" spans="15:17" ht="15">
      <c r="O2" s="317" t="s">
        <v>131</v>
      </c>
      <c r="P2" s="218"/>
      <c r="Q2" s="218"/>
    </row>
    <row r="3" spans="4:15" ht="62.25" customHeight="1">
      <c r="D3" s="263" t="s">
        <v>77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5" spans="1:18" ht="25.5" customHeight="1">
      <c r="A5" s="224" t="s">
        <v>0</v>
      </c>
      <c r="B5" s="256" t="s">
        <v>1</v>
      </c>
      <c r="C5" s="259" t="s">
        <v>76</v>
      </c>
      <c r="D5" s="261" t="s">
        <v>72</v>
      </c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27" t="s">
        <v>73</v>
      </c>
      <c r="P5" s="228"/>
      <c r="Q5" s="228"/>
      <c r="R5" s="229"/>
    </row>
    <row r="6" spans="1:18" ht="153">
      <c r="A6" s="225"/>
      <c r="B6" s="257"/>
      <c r="C6" s="260"/>
      <c r="D6" s="116" t="s">
        <v>59</v>
      </c>
      <c r="E6" s="254" t="s">
        <v>60</v>
      </c>
      <c r="F6" s="255"/>
      <c r="G6" s="254" t="s">
        <v>61</v>
      </c>
      <c r="H6" s="255"/>
      <c r="I6" s="254" t="s">
        <v>62</v>
      </c>
      <c r="J6" s="255"/>
      <c r="K6" s="254" t="s">
        <v>63</v>
      </c>
      <c r="L6" s="255"/>
      <c r="M6" s="254" t="s">
        <v>64</v>
      </c>
      <c r="N6" s="255"/>
      <c r="O6" s="112" t="s">
        <v>65</v>
      </c>
      <c r="P6" s="112" t="s">
        <v>66</v>
      </c>
      <c r="Q6" s="112" t="s">
        <v>74</v>
      </c>
      <c r="R6" s="99" t="s">
        <v>94</v>
      </c>
    </row>
    <row r="7" spans="1:18" ht="15">
      <c r="A7" s="225"/>
      <c r="B7" s="258"/>
      <c r="C7" s="6" t="s">
        <v>67</v>
      </c>
      <c r="D7" s="7" t="s">
        <v>67</v>
      </c>
      <c r="E7" s="4" t="s">
        <v>68</v>
      </c>
      <c r="F7" s="115" t="s">
        <v>67</v>
      </c>
      <c r="G7" s="115" t="s">
        <v>69</v>
      </c>
      <c r="H7" s="115" t="s">
        <v>67</v>
      </c>
      <c r="I7" s="7" t="s">
        <v>69</v>
      </c>
      <c r="J7" s="7" t="s">
        <v>67</v>
      </c>
      <c r="K7" s="115" t="s">
        <v>69</v>
      </c>
      <c r="L7" s="115" t="s">
        <v>67</v>
      </c>
      <c r="M7" s="115" t="s">
        <v>70</v>
      </c>
      <c r="N7" s="115" t="s">
        <v>67</v>
      </c>
      <c r="O7" s="7" t="s">
        <v>67</v>
      </c>
      <c r="P7" s="7" t="s">
        <v>67</v>
      </c>
      <c r="Q7" s="7" t="s">
        <v>67</v>
      </c>
      <c r="R7" s="7" t="s">
        <v>67</v>
      </c>
    </row>
    <row r="8" spans="1:18" ht="15">
      <c r="A8" s="63">
        <v>1</v>
      </c>
      <c r="B8" s="54">
        <v>2</v>
      </c>
      <c r="C8" s="53">
        <v>3</v>
      </c>
      <c r="D8" s="54">
        <v>4</v>
      </c>
      <c r="E8" s="53">
        <v>5</v>
      </c>
      <c r="F8" s="54">
        <v>6</v>
      </c>
      <c r="G8" s="53">
        <v>7</v>
      </c>
      <c r="H8" s="54">
        <v>8</v>
      </c>
      <c r="I8" s="53">
        <v>9</v>
      </c>
      <c r="J8" s="54">
        <v>10</v>
      </c>
      <c r="K8" s="53">
        <v>11</v>
      </c>
      <c r="L8" s="54">
        <v>12</v>
      </c>
      <c r="M8" s="53">
        <v>13</v>
      </c>
      <c r="N8" s="54">
        <v>14</v>
      </c>
      <c r="O8" s="53">
        <v>15</v>
      </c>
      <c r="P8" s="54">
        <v>16</v>
      </c>
      <c r="Q8" s="53">
        <v>17</v>
      </c>
      <c r="R8" s="54">
        <v>18</v>
      </c>
    </row>
    <row r="9" spans="1:20" ht="39.75" customHeight="1">
      <c r="A9" s="267" t="s">
        <v>98</v>
      </c>
      <c r="B9" s="267"/>
      <c r="C9" s="197">
        <v>3014248.229</v>
      </c>
      <c r="D9" s="9">
        <f aca="true" t="shared" si="0" ref="D9:N9">SUM(D11,D24)</f>
        <v>0</v>
      </c>
      <c r="E9" s="151">
        <f t="shared" si="0"/>
        <v>0</v>
      </c>
      <c r="F9" s="9">
        <f t="shared" si="0"/>
        <v>0</v>
      </c>
      <c r="G9" s="9">
        <v>13100.8</v>
      </c>
      <c r="H9" s="9">
        <v>2767657.099</v>
      </c>
      <c r="I9" s="197">
        <f t="shared" si="0"/>
        <v>0</v>
      </c>
      <c r="J9" s="197">
        <f t="shared" si="0"/>
        <v>0</v>
      </c>
      <c r="K9" s="9">
        <v>1950</v>
      </c>
      <c r="L9" s="9">
        <v>246591.13</v>
      </c>
      <c r="M9" s="9">
        <f t="shared" si="0"/>
        <v>0</v>
      </c>
      <c r="N9" s="9">
        <f t="shared" si="0"/>
        <v>0</v>
      </c>
      <c r="O9" s="9">
        <f>O11</f>
        <v>0</v>
      </c>
      <c r="P9" s="9">
        <f>P11</f>
        <v>0</v>
      </c>
      <c r="Q9" s="9">
        <f>Q11</f>
        <v>0</v>
      </c>
      <c r="R9" s="9">
        <f>R11</f>
        <v>0</v>
      </c>
      <c r="T9" s="64"/>
    </row>
    <row r="10" spans="1:18" ht="15">
      <c r="A10" s="249" t="s">
        <v>9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1"/>
    </row>
    <row r="11" spans="1:18" ht="15">
      <c r="A11" s="248" t="s">
        <v>10</v>
      </c>
      <c r="B11" s="248"/>
      <c r="C11" s="96">
        <f>C13</f>
        <v>347100.17</v>
      </c>
      <c r="D11" s="96">
        <f aca="true" t="shared" si="1" ref="D11:R11">D13</f>
        <v>0</v>
      </c>
      <c r="E11" s="152">
        <f t="shared" si="1"/>
        <v>0</v>
      </c>
      <c r="F11" s="96">
        <f t="shared" si="1"/>
        <v>0</v>
      </c>
      <c r="G11" s="96">
        <f t="shared" si="1"/>
        <v>4090</v>
      </c>
      <c r="H11" s="96">
        <f t="shared" si="1"/>
        <v>292053.76999999996</v>
      </c>
      <c r="I11" s="96">
        <f t="shared" si="1"/>
        <v>0</v>
      </c>
      <c r="J11" s="96">
        <f t="shared" si="1"/>
        <v>0</v>
      </c>
      <c r="K11" s="96">
        <f t="shared" si="1"/>
        <v>903</v>
      </c>
      <c r="L11" s="96">
        <f t="shared" si="1"/>
        <v>55046.399999999994</v>
      </c>
      <c r="M11" s="96">
        <f t="shared" si="1"/>
        <v>0</v>
      </c>
      <c r="N11" s="96">
        <f t="shared" si="1"/>
        <v>0</v>
      </c>
      <c r="O11" s="96">
        <f t="shared" si="1"/>
        <v>0</v>
      </c>
      <c r="P11" s="96">
        <f t="shared" si="1"/>
        <v>0</v>
      </c>
      <c r="Q11" s="96">
        <f t="shared" si="1"/>
        <v>0</v>
      </c>
      <c r="R11" s="96">
        <f t="shared" si="1"/>
        <v>0</v>
      </c>
    </row>
    <row r="12" spans="1:18" ht="15">
      <c r="A12" s="252" t="s">
        <v>96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1"/>
    </row>
    <row r="13" spans="1:18" ht="37.5" customHeight="1">
      <c r="A13" s="267" t="s">
        <v>11</v>
      </c>
      <c r="B13" s="267"/>
      <c r="C13" s="5">
        <f aca="true" t="shared" si="2" ref="C13:R13">SUM(C14:C22)</f>
        <v>347100.17</v>
      </c>
      <c r="D13" s="5">
        <f t="shared" si="2"/>
        <v>0</v>
      </c>
      <c r="E13" s="57">
        <f t="shared" si="2"/>
        <v>0</v>
      </c>
      <c r="F13" s="5">
        <f t="shared" si="2"/>
        <v>0</v>
      </c>
      <c r="G13" s="5">
        <f t="shared" si="2"/>
        <v>4090</v>
      </c>
      <c r="H13" s="5">
        <f t="shared" si="2"/>
        <v>292053.76999999996</v>
      </c>
      <c r="I13" s="5">
        <f t="shared" si="2"/>
        <v>0</v>
      </c>
      <c r="J13" s="5">
        <f t="shared" si="2"/>
        <v>0</v>
      </c>
      <c r="K13" s="5">
        <f t="shared" si="2"/>
        <v>903</v>
      </c>
      <c r="L13" s="5">
        <f t="shared" si="2"/>
        <v>55046.399999999994</v>
      </c>
      <c r="M13" s="5">
        <f t="shared" si="2"/>
        <v>0</v>
      </c>
      <c r="N13" s="5">
        <f t="shared" si="2"/>
        <v>0</v>
      </c>
      <c r="O13" s="5">
        <f t="shared" si="2"/>
        <v>0</v>
      </c>
      <c r="P13" s="5">
        <f t="shared" si="2"/>
        <v>0</v>
      </c>
      <c r="Q13" s="5">
        <f t="shared" si="2"/>
        <v>0</v>
      </c>
      <c r="R13" s="5">
        <f t="shared" si="2"/>
        <v>0</v>
      </c>
    </row>
    <row r="14" spans="1:18" ht="39">
      <c r="A14" s="58">
        <v>1</v>
      </c>
      <c r="B14" s="2" t="s">
        <v>71</v>
      </c>
      <c r="C14" s="62">
        <f>D14+F14+H14+J14+L14+N14+O14+P14+Q14+R14</f>
        <v>46429.24</v>
      </c>
      <c r="D14" s="60">
        <v>0</v>
      </c>
      <c r="E14" s="59">
        <v>0</v>
      </c>
      <c r="F14" s="60">
        <v>0</v>
      </c>
      <c r="G14" s="60">
        <v>450</v>
      </c>
      <c r="H14" s="62">
        <v>46429.24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</row>
    <row r="15" spans="1:18" ht="26.25">
      <c r="A15" s="58">
        <v>2</v>
      </c>
      <c r="B15" s="2" t="s">
        <v>16</v>
      </c>
      <c r="C15" s="62">
        <f aca="true" t="shared" si="3" ref="C15:C22">D15+F15+H15+J15+L15+N15+O15+P15+Q15+R15</f>
        <v>30552.97</v>
      </c>
      <c r="D15" s="60">
        <v>0</v>
      </c>
      <c r="E15" s="59">
        <v>0</v>
      </c>
      <c r="F15" s="60">
        <v>0</v>
      </c>
      <c r="G15" s="60">
        <v>640</v>
      </c>
      <c r="H15" s="62">
        <v>30552.97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</row>
    <row r="16" spans="1:18" ht="26.25">
      <c r="A16" s="58">
        <v>3</v>
      </c>
      <c r="B16" s="2" t="s">
        <v>17</v>
      </c>
      <c r="C16" s="62">
        <f t="shared" si="3"/>
        <v>42369.88</v>
      </c>
      <c r="D16" s="60">
        <v>0</v>
      </c>
      <c r="E16" s="59">
        <v>0</v>
      </c>
      <c r="F16" s="60">
        <v>0</v>
      </c>
      <c r="G16" s="60">
        <v>850</v>
      </c>
      <c r="H16" s="62">
        <v>42369.88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</row>
    <row r="17" spans="1:18" ht="26.25">
      <c r="A17" s="58">
        <v>4</v>
      </c>
      <c r="B17" s="2" t="s">
        <v>18</v>
      </c>
      <c r="C17" s="62">
        <f t="shared" si="3"/>
        <v>31721.25</v>
      </c>
      <c r="D17" s="60">
        <v>0</v>
      </c>
      <c r="E17" s="59">
        <v>0</v>
      </c>
      <c r="F17" s="60">
        <v>0</v>
      </c>
      <c r="G17" s="60">
        <v>300</v>
      </c>
      <c r="H17" s="62">
        <v>31721.25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</row>
    <row r="18" spans="1:18" ht="39">
      <c r="A18" s="58">
        <v>5</v>
      </c>
      <c r="B18" s="2" t="s">
        <v>19</v>
      </c>
      <c r="C18" s="62">
        <f t="shared" si="3"/>
        <v>29824.14</v>
      </c>
      <c r="D18" s="60">
        <v>0</v>
      </c>
      <c r="E18" s="59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453</v>
      </c>
      <c r="L18" s="62">
        <v>29824.14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</row>
    <row r="19" spans="1:18" ht="26.25">
      <c r="A19" s="58">
        <v>6</v>
      </c>
      <c r="B19" s="2" t="s">
        <v>20</v>
      </c>
      <c r="C19" s="62">
        <f t="shared" si="3"/>
        <v>47767.94</v>
      </c>
      <c r="D19" s="60">
        <v>0</v>
      </c>
      <c r="E19" s="59">
        <v>0</v>
      </c>
      <c r="F19" s="60">
        <v>0</v>
      </c>
      <c r="G19" s="60">
        <v>750</v>
      </c>
      <c r="H19" s="62">
        <v>47767.94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</row>
    <row r="20" spans="1:18" ht="26.25">
      <c r="A20" s="58">
        <v>7</v>
      </c>
      <c r="B20" s="2" t="s">
        <v>21</v>
      </c>
      <c r="C20" s="62">
        <f t="shared" si="3"/>
        <v>38373.87</v>
      </c>
      <c r="D20" s="60">
        <v>0</v>
      </c>
      <c r="E20" s="59">
        <v>0</v>
      </c>
      <c r="F20" s="60">
        <v>0</v>
      </c>
      <c r="G20" s="60">
        <v>380</v>
      </c>
      <c r="H20" s="62">
        <v>38373.87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</row>
    <row r="21" spans="1:18" ht="26.25">
      <c r="A21" s="58">
        <v>8</v>
      </c>
      <c r="B21" s="2" t="s">
        <v>22</v>
      </c>
      <c r="C21" s="62">
        <f t="shared" si="3"/>
        <v>32471.7</v>
      </c>
      <c r="D21" s="60">
        <v>0</v>
      </c>
      <c r="E21" s="59">
        <v>0</v>
      </c>
      <c r="F21" s="60">
        <v>0</v>
      </c>
      <c r="G21" s="60">
        <v>350</v>
      </c>
      <c r="H21" s="62">
        <v>32471.7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</row>
    <row r="22" spans="1:18" ht="26.25">
      <c r="A22" s="58">
        <v>9</v>
      </c>
      <c r="B22" s="2" t="s">
        <v>23</v>
      </c>
      <c r="C22" s="62">
        <f t="shared" si="3"/>
        <v>47589.17999999999</v>
      </c>
      <c r="D22" s="60">
        <v>0</v>
      </c>
      <c r="E22" s="59">
        <v>0</v>
      </c>
      <c r="F22" s="60">
        <v>0</v>
      </c>
      <c r="G22" s="60">
        <v>370</v>
      </c>
      <c r="H22" s="60">
        <v>22366.92</v>
      </c>
      <c r="I22" s="60">
        <v>0</v>
      </c>
      <c r="J22" s="60">
        <v>0</v>
      </c>
      <c r="K22" s="60">
        <v>450</v>
      </c>
      <c r="L22" s="60">
        <v>25222.26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</row>
    <row r="23" spans="1:18" ht="15">
      <c r="A23" s="249" t="s">
        <v>100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1"/>
    </row>
    <row r="24" spans="1:18" ht="15">
      <c r="A24" s="244" t="s">
        <v>24</v>
      </c>
      <c r="B24" s="244"/>
      <c r="C24" s="9">
        <f>C26</f>
        <v>351534.95</v>
      </c>
      <c r="D24" s="9">
        <f aca="true" t="shared" si="4" ref="D24:R24">D26</f>
        <v>0</v>
      </c>
      <c r="E24" s="151">
        <f t="shared" si="4"/>
        <v>0</v>
      </c>
      <c r="F24" s="9">
        <f t="shared" si="4"/>
        <v>0</v>
      </c>
      <c r="G24" s="9">
        <f t="shared" si="4"/>
        <v>3664</v>
      </c>
      <c r="H24" s="9">
        <f t="shared" si="4"/>
        <v>351534.95</v>
      </c>
      <c r="I24" s="9">
        <f t="shared" si="4"/>
        <v>0</v>
      </c>
      <c r="J24" s="9">
        <f t="shared" si="4"/>
        <v>0</v>
      </c>
      <c r="K24" s="9">
        <f t="shared" si="4"/>
        <v>0</v>
      </c>
      <c r="L24" s="9">
        <f t="shared" si="4"/>
        <v>0</v>
      </c>
      <c r="M24" s="9">
        <f t="shared" si="4"/>
        <v>0</v>
      </c>
      <c r="N24" s="9">
        <f t="shared" si="4"/>
        <v>0</v>
      </c>
      <c r="O24" s="9">
        <f t="shared" si="4"/>
        <v>0</v>
      </c>
      <c r="P24" s="9">
        <f t="shared" si="4"/>
        <v>0</v>
      </c>
      <c r="Q24" s="9">
        <f t="shared" si="4"/>
        <v>0</v>
      </c>
      <c r="R24" s="9">
        <f t="shared" si="4"/>
        <v>0</v>
      </c>
    </row>
    <row r="25" spans="1:18" ht="15">
      <c r="A25" s="266" t="s">
        <v>96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55"/>
    </row>
    <row r="26" spans="1:18" ht="42.75" customHeight="1">
      <c r="A26" s="233" t="s">
        <v>115</v>
      </c>
      <c r="B26" s="234"/>
      <c r="C26" s="5">
        <f aca="true" t="shared" si="5" ref="C26:R26">SUM(C27:C32)</f>
        <v>351534.95</v>
      </c>
      <c r="D26" s="5">
        <f t="shared" si="5"/>
        <v>0</v>
      </c>
      <c r="E26" s="153">
        <f t="shared" si="5"/>
        <v>0</v>
      </c>
      <c r="F26" s="5">
        <f t="shared" si="5"/>
        <v>0</v>
      </c>
      <c r="G26" s="5">
        <f t="shared" si="5"/>
        <v>3664</v>
      </c>
      <c r="H26" s="5">
        <f t="shared" si="5"/>
        <v>351534.95</v>
      </c>
      <c r="I26" s="5">
        <f t="shared" si="5"/>
        <v>0</v>
      </c>
      <c r="J26" s="5">
        <f t="shared" si="5"/>
        <v>0</v>
      </c>
      <c r="K26" s="5">
        <f t="shared" si="5"/>
        <v>0</v>
      </c>
      <c r="L26" s="5">
        <f t="shared" si="5"/>
        <v>0</v>
      </c>
      <c r="M26" s="5">
        <f t="shared" si="5"/>
        <v>0</v>
      </c>
      <c r="N26" s="5">
        <f t="shared" si="5"/>
        <v>0</v>
      </c>
      <c r="O26" s="5">
        <f t="shared" si="5"/>
        <v>0</v>
      </c>
      <c r="P26" s="5">
        <f t="shared" si="5"/>
        <v>0</v>
      </c>
      <c r="Q26" s="5">
        <f t="shared" si="5"/>
        <v>0</v>
      </c>
      <c r="R26" s="5">
        <f t="shared" si="5"/>
        <v>0</v>
      </c>
    </row>
    <row r="27" spans="1:18" ht="25.5">
      <c r="A27" s="58">
        <v>1</v>
      </c>
      <c r="B27" s="124" t="s">
        <v>102</v>
      </c>
      <c r="C27" s="140">
        <f aca="true" t="shared" si="6" ref="C27:C32">D27+F27+H27+J27+L27+N27+O27+P27+Q27+R27</f>
        <v>69050.27</v>
      </c>
      <c r="D27" s="141">
        <v>0</v>
      </c>
      <c r="E27" s="59">
        <v>0</v>
      </c>
      <c r="F27" s="141">
        <v>0</v>
      </c>
      <c r="G27" s="141">
        <v>788</v>
      </c>
      <c r="H27" s="141">
        <v>69050.27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</row>
    <row r="28" spans="1:18" ht="25.5">
      <c r="A28" s="58">
        <v>2</v>
      </c>
      <c r="B28" s="124" t="s">
        <v>104</v>
      </c>
      <c r="C28" s="140">
        <f t="shared" si="6"/>
        <v>19208.98</v>
      </c>
      <c r="D28" s="141">
        <v>0</v>
      </c>
      <c r="E28" s="59">
        <v>0</v>
      </c>
      <c r="F28" s="141">
        <v>0</v>
      </c>
      <c r="G28" s="141">
        <v>228</v>
      </c>
      <c r="H28" s="141">
        <v>19208.98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</row>
    <row r="29" spans="1:18" ht="38.25">
      <c r="A29" s="58">
        <v>3</v>
      </c>
      <c r="B29" s="124" t="s">
        <v>105</v>
      </c>
      <c r="C29" s="140">
        <f t="shared" si="6"/>
        <v>60734.94</v>
      </c>
      <c r="D29" s="141">
        <v>0</v>
      </c>
      <c r="E29" s="59">
        <v>0</v>
      </c>
      <c r="F29" s="141">
        <v>0</v>
      </c>
      <c r="G29" s="141">
        <v>600</v>
      </c>
      <c r="H29" s="141">
        <v>60734.94</v>
      </c>
      <c r="I29" s="141">
        <v>0</v>
      </c>
      <c r="J29" s="141">
        <v>0</v>
      </c>
      <c r="K29" s="60">
        <v>0</v>
      </c>
      <c r="L29" s="60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</row>
    <row r="30" spans="1:18" ht="25.5">
      <c r="A30" s="58">
        <v>4</v>
      </c>
      <c r="B30" s="124" t="s">
        <v>106</v>
      </c>
      <c r="C30" s="140">
        <f t="shared" si="6"/>
        <v>69617.55</v>
      </c>
      <c r="D30" s="60">
        <v>0</v>
      </c>
      <c r="E30" s="59">
        <v>0</v>
      </c>
      <c r="F30" s="141">
        <v>0</v>
      </c>
      <c r="G30" s="141">
        <v>689</v>
      </c>
      <c r="H30" s="141">
        <v>69617.55</v>
      </c>
      <c r="I30" s="141">
        <v>0</v>
      </c>
      <c r="J30" s="141">
        <v>0</v>
      </c>
      <c r="K30" s="60">
        <v>0</v>
      </c>
      <c r="L30" s="60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</row>
    <row r="31" spans="1:18" ht="25.5">
      <c r="A31" s="58">
        <v>5</v>
      </c>
      <c r="B31" s="124" t="s">
        <v>107</v>
      </c>
      <c r="C31" s="140">
        <f t="shared" si="6"/>
        <v>70989.08</v>
      </c>
      <c r="D31" s="142">
        <v>0</v>
      </c>
      <c r="E31" s="59">
        <v>0</v>
      </c>
      <c r="F31" s="141">
        <v>0</v>
      </c>
      <c r="G31" s="141">
        <v>695</v>
      </c>
      <c r="H31" s="141">
        <v>70989.08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</row>
    <row r="32" spans="1:18" ht="25.5">
      <c r="A32" s="58">
        <v>6</v>
      </c>
      <c r="B32" s="124" t="s">
        <v>108</v>
      </c>
      <c r="C32" s="140">
        <f t="shared" si="6"/>
        <v>61934.13</v>
      </c>
      <c r="D32" s="60">
        <v>0</v>
      </c>
      <c r="E32" s="59">
        <v>0</v>
      </c>
      <c r="F32" s="141">
        <v>0</v>
      </c>
      <c r="G32" s="141">
        <v>664</v>
      </c>
      <c r="H32" s="141">
        <v>61934.13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60">
        <v>0</v>
      </c>
      <c r="R32" s="141">
        <v>0</v>
      </c>
    </row>
    <row r="33" spans="1:18" ht="15">
      <c r="A33" s="215">
        <v>2019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7"/>
    </row>
    <row r="34" spans="1:18" ht="15">
      <c r="A34" s="264" t="s">
        <v>110</v>
      </c>
      <c r="B34" s="265"/>
      <c r="C34" s="165">
        <v>2315613.109</v>
      </c>
      <c r="D34" s="55">
        <v>0</v>
      </c>
      <c r="E34" s="55">
        <v>0</v>
      </c>
      <c r="F34" s="55">
        <v>0</v>
      </c>
      <c r="G34" s="193">
        <v>5346.8</v>
      </c>
      <c r="H34" s="165">
        <v>2124068.379</v>
      </c>
      <c r="I34" s="168">
        <v>0</v>
      </c>
      <c r="J34" s="168">
        <v>0</v>
      </c>
      <c r="K34" s="196">
        <v>1047</v>
      </c>
      <c r="L34" s="196">
        <v>191544.73</v>
      </c>
      <c r="M34" s="168">
        <v>0</v>
      </c>
      <c r="N34" s="168">
        <v>0</v>
      </c>
      <c r="O34" s="168">
        <v>0</v>
      </c>
      <c r="P34" s="168">
        <v>0</v>
      </c>
      <c r="Q34" s="168">
        <v>0</v>
      </c>
      <c r="R34" s="168">
        <v>0</v>
      </c>
    </row>
    <row r="35" spans="1:18" ht="53.25" customHeight="1">
      <c r="A35" s="237" t="s">
        <v>115</v>
      </c>
      <c r="B35" s="240"/>
      <c r="C35" s="198">
        <v>2315613.109</v>
      </c>
      <c r="D35" s="168">
        <v>0</v>
      </c>
      <c r="E35" s="167">
        <v>0</v>
      </c>
      <c r="F35" s="168">
        <v>0</v>
      </c>
      <c r="G35" s="193">
        <v>5346.8</v>
      </c>
      <c r="H35" s="195">
        <v>2124068.379</v>
      </c>
      <c r="I35" s="170">
        <v>0</v>
      </c>
      <c r="J35" s="170">
        <v>0</v>
      </c>
      <c r="K35" s="192">
        <v>1074</v>
      </c>
      <c r="L35" s="170">
        <v>191544.73</v>
      </c>
      <c r="M35" s="170">
        <v>0</v>
      </c>
      <c r="N35" s="170">
        <v>0</v>
      </c>
      <c r="O35" s="170">
        <v>0</v>
      </c>
      <c r="P35" s="170">
        <v>0</v>
      </c>
      <c r="Q35" s="170">
        <v>0</v>
      </c>
      <c r="R35" s="170">
        <v>0</v>
      </c>
    </row>
    <row r="36" spans="1:18" ht="26.25">
      <c r="A36" s="199">
        <v>1</v>
      </c>
      <c r="B36" s="166" t="s">
        <v>116</v>
      </c>
      <c r="C36" s="167">
        <v>195204.973248</v>
      </c>
      <c r="D36" s="169">
        <v>0</v>
      </c>
      <c r="E36" s="169">
        <v>0</v>
      </c>
      <c r="F36" s="169">
        <v>0</v>
      </c>
      <c r="G36" s="194">
        <v>504</v>
      </c>
      <c r="H36" s="167">
        <v>195204.973248</v>
      </c>
      <c r="I36" s="168">
        <v>0</v>
      </c>
      <c r="J36" s="168">
        <v>0</v>
      </c>
      <c r="K36" s="168">
        <v>0</v>
      </c>
      <c r="L36" s="168">
        <v>0</v>
      </c>
      <c r="M36" s="168">
        <v>0</v>
      </c>
      <c r="N36" s="168">
        <v>0</v>
      </c>
      <c r="O36" s="168">
        <v>0</v>
      </c>
      <c r="P36" s="168">
        <v>0</v>
      </c>
      <c r="Q36" s="168">
        <v>0</v>
      </c>
      <c r="R36" s="168">
        <v>0</v>
      </c>
    </row>
    <row r="37" spans="1:18" ht="26.25">
      <c r="A37" s="199">
        <v>2</v>
      </c>
      <c r="B37" s="166" t="s">
        <v>117</v>
      </c>
      <c r="C37" s="167">
        <v>189958.103424</v>
      </c>
      <c r="D37" s="169">
        <v>0</v>
      </c>
      <c r="E37" s="169">
        <v>0</v>
      </c>
      <c r="F37" s="169">
        <v>0</v>
      </c>
      <c r="G37" s="194">
        <v>520</v>
      </c>
      <c r="H37" s="167">
        <v>189958.103424</v>
      </c>
      <c r="I37" s="168">
        <v>0</v>
      </c>
      <c r="J37" s="168">
        <v>0</v>
      </c>
      <c r="K37" s="168">
        <v>0</v>
      </c>
      <c r="L37" s="168">
        <v>0</v>
      </c>
      <c r="M37" s="168">
        <v>0</v>
      </c>
      <c r="N37" s="168">
        <v>0</v>
      </c>
      <c r="O37" s="168">
        <v>0</v>
      </c>
      <c r="P37" s="168">
        <v>0</v>
      </c>
      <c r="Q37" s="168">
        <v>0</v>
      </c>
      <c r="R37" s="168">
        <v>0</v>
      </c>
    </row>
    <row r="38" spans="1:18" ht="26.25">
      <c r="A38" s="199">
        <v>3</v>
      </c>
      <c r="B38" s="166" t="s">
        <v>118</v>
      </c>
      <c r="C38" s="167">
        <v>163081.280448</v>
      </c>
      <c r="D38" s="169">
        <v>0</v>
      </c>
      <c r="E38" s="169">
        <v>0</v>
      </c>
      <c r="F38" s="169">
        <v>0</v>
      </c>
      <c r="G38" s="194">
        <v>431.5</v>
      </c>
      <c r="H38" s="167">
        <v>163081.280448</v>
      </c>
      <c r="I38" s="168">
        <v>0</v>
      </c>
      <c r="J38" s="168">
        <v>0</v>
      </c>
      <c r="K38" s="168">
        <v>0</v>
      </c>
      <c r="L38" s="168">
        <v>0</v>
      </c>
      <c r="M38" s="168">
        <v>0</v>
      </c>
      <c r="N38" s="168">
        <v>0</v>
      </c>
      <c r="O38" s="168">
        <v>0</v>
      </c>
      <c r="P38" s="168">
        <v>0</v>
      </c>
      <c r="Q38" s="168">
        <v>0</v>
      </c>
      <c r="R38" s="168">
        <v>0</v>
      </c>
    </row>
    <row r="39" spans="1:18" ht="26.25">
      <c r="A39" s="199">
        <v>4</v>
      </c>
      <c r="B39" s="166" t="s">
        <v>119</v>
      </c>
      <c r="C39" s="167">
        <v>165329.938944</v>
      </c>
      <c r="D39" s="169">
        <v>0</v>
      </c>
      <c r="E39" s="169">
        <v>0</v>
      </c>
      <c r="F39" s="169">
        <v>0</v>
      </c>
      <c r="G39" s="194">
        <v>435</v>
      </c>
      <c r="H39" s="167">
        <v>165329.938944</v>
      </c>
      <c r="I39" s="168">
        <v>0</v>
      </c>
      <c r="J39" s="168">
        <v>0</v>
      </c>
      <c r="K39" s="168">
        <v>0</v>
      </c>
      <c r="L39" s="168">
        <v>0</v>
      </c>
      <c r="M39" s="168">
        <v>0</v>
      </c>
      <c r="N39" s="168">
        <v>0</v>
      </c>
      <c r="O39" s="168">
        <v>0</v>
      </c>
      <c r="P39" s="168">
        <v>0</v>
      </c>
      <c r="Q39" s="168">
        <v>0</v>
      </c>
      <c r="R39" s="168">
        <v>0</v>
      </c>
    </row>
    <row r="40" spans="1:18" ht="26.25">
      <c r="A40" s="199">
        <v>5</v>
      </c>
      <c r="B40" s="166" t="s">
        <v>120</v>
      </c>
      <c r="C40" s="167">
        <v>165196.09022399999</v>
      </c>
      <c r="D40" s="169">
        <v>0</v>
      </c>
      <c r="E40" s="169">
        <v>0</v>
      </c>
      <c r="F40" s="169">
        <v>0</v>
      </c>
      <c r="G40" s="194">
        <v>435</v>
      </c>
      <c r="H40" s="167">
        <v>165196.09022399999</v>
      </c>
      <c r="I40" s="168">
        <v>0</v>
      </c>
      <c r="J40" s="168">
        <v>0</v>
      </c>
      <c r="K40" s="168">
        <v>0</v>
      </c>
      <c r="L40" s="168">
        <v>0</v>
      </c>
      <c r="M40" s="168">
        <v>0</v>
      </c>
      <c r="N40" s="168">
        <v>0</v>
      </c>
      <c r="O40" s="168">
        <v>0</v>
      </c>
      <c r="P40" s="168">
        <v>0</v>
      </c>
      <c r="Q40" s="168">
        <v>0</v>
      </c>
      <c r="R40" s="168">
        <v>0</v>
      </c>
    </row>
    <row r="41" spans="1:18" ht="26.25">
      <c r="A41" s="199">
        <v>6</v>
      </c>
      <c r="B41" s="166" t="s">
        <v>121</v>
      </c>
      <c r="C41" s="167">
        <v>176385.84321599998</v>
      </c>
      <c r="D41" s="169">
        <v>0</v>
      </c>
      <c r="E41" s="169">
        <v>0</v>
      </c>
      <c r="F41" s="169">
        <v>0</v>
      </c>
      <c r="G41" s="194">
        <v>468.7</v>
      </c>
      <c r="H41" s="167">
        <v>176385.84321599998</v>
      </c>
      <c r="I41" s="168">
        <v>0</v>
      </c>
      <c r="J41" s="168">
        <v>0</v>
      </c>
      <c r="K41" s="168">
        <v>0</v>
      </c>
      <c r="L41" s="168">
        <v>0</v>
      </c>
      <c r="M41" s="168">
        <v>0</v>
      </c>
      <c r="N41" s="168">
        <v>0</v>
      </c>
      <c r="O41" s="168">
        <v>0</v>
      </c>
      <c r="P41" s="168">
        <v>0</v>
      </c>
      <c r="Q41" s="168">
        <v>0</v>
      </c>
      <c r="R41" s="168">
        <v>0</v>
      </c>
    </row>
    <row r="42" spans="1:18" ht="26.25">
      <c r="A42" s="199">
        <v>7</v>
      </c>
      <c r="B42" s="166" t="s">
        <v>122</v>
      </c>
      <c r="C42" s="167">
        <v>196302.53275199997</v>
      </c>
      <c r="D42" s="169">
        <v>0</v>
      </c>
      <c r="E42" s="169">
        <v>0</v>
      </c>
      <c r="F42" s="169">
        <v>0</v>
      </c>
      <c r="G42" s="194">
        <v>317.5</v>
      </c>
      <c r="H42" s="167">
        <v>196302.53275199997</v>
      </c>
      <c r="I42" s="168">
        <v>0</v>
      </c>
      <c r="J42" s="168">
        <v>0</v>
      </c>
      <c r="K42" s="168">
        <v>0</v>
      </c>
      <c r="L42" s="168">
        <v>0</v>
      </c>
      <c r="M42" s="168">
        <v>0</v>
      </c>
      <c r="N42" s="168">
        <v>0</v>
      </c>
      <c r="O42" s="168">
        <v>0</v>
      </c>
      <c r="P42" s="168">
        <v>0</v>
      </c>
      <c r="Q42" s="168">
        <v>0</v>
      </c>
      <c r="R42" s="168">
        <v>0</v>
      </c>
    </row>
    <row r="43" spans="1:18" ht="26.25">
      <c r="A43" s="199">
        <v>8</v>
      </c>
      <c r="B43" s="166" t="s">
        <v>123</v>
      </c>
      <c r="C43" s="167">
        <v>225695.711664</v>
      </c>
      <c r="D43" s="169">
        <v>0</v>
      </c>
      <c r="E43" s="169">
        <v>0</v>
      </c>
      <c r="F43" s="169">
        <v>0</v>
      </c>
      <c r="G43" s="194">
        <v>600</v>
      </c>
      <c r="H43" s="167">
        <v>225695.711664</v>
      </c>
      <c r="I43" s="168">
        <v>0</v>
      </c>
      <c r="J43" s="168">
        <v>0</v>
      </c>
      <c r="K43" s="168">
        <v>0</v>
      </c>
      <c r="L43" s="168">
        <v>0</v>
      </c>
      <c r="M43" s="168">
        <v>0</v>
      </c>
      <c r="N43" s="168">
        <v>0</v>
      </c>
      <c r="O43" s="168">
        <v>0</v>
      </c>
      <c r="P43" s="168">
        <v>0</v>
      </c>
      <c r="Q43" s="168">
        <v>0</v>
      </c>
      <c r="R43" s="168">
        <v>0</v>
      </c>
    </row>
    <row r="44" spans="1:18" ht="26.25">
      <c r="A44" s="199">
        <v>9</v>
      </c>
      <c r="B44" s="166" t="s">
        <v>124</v>
      </c>
      <c r="C44" s="167">
        <v>192822.46603199997</v>
      </c>
      <c r="D44" s="169">
        <v>0</v>
      </c>
      <c r="E44" s="169">
        <v>0</v>
      </c>
      <c r="F44" s="169">
        <v>0</v>
      </c>
      <c r="G44" s="194">
        <v>525.2</v>
      </c>
      <c r="H44" s="167">
        <v>192822.46603199997</v>
      </c>
      <c r="I44" s="168">
        <v>0</v>
      </c>
      <c r="J44" s="168">
        <v>0</v>
      </c>
      <c r="K44" s="168">
        <v>0</v>
      </c>
      <c r="L44" s="168">
        <v>0</v>
      </c>
      <c r="M44" s="168">
        <v>0</v>
      </c>
      <c r="N44" s="168">
        <v>0</v>
      </c>
      <c r="O44" s="168">
        <v>0</v>
      </c>
      <c r="P44" s="168">
        <v>0</v>
      </c>
      <c r="Q44" s="168">
        <v>0</v>
      </c>
      <c r="R44" s="168">
        <v>0</v>
      </c>
    </row>
    <row r="45" spans="1:18" ht="51.75">
      <c r="A45" s="199">
        <v>10</v>
      </c>
      <c r="B45" s="166" t="s">
        <v>125</v>
      </c>
      <c r="C45" s="167">
        <v>68990.988192</v>
      </c>
      <c r="D45" s="169">
        <v>0</v>
      </c>
      <c r="E45" s="169">
        <v>0</v>
      </c>
      <c r="F45" s="169">
        <v>0</v>
      </c>
      <c r="G45" s="194"/>
      <c r="H45" s="167"/>
      <c r="I45" s="168">
        <v>0</v>
      </c>
      <c r="J45" s="168">
        <v>0</v>
      </c>
      <c r="K45" s="168">
        <v>345</v>
      </c>
      <c r="L45" s="168">
        <v>68990.98819</v>
      </c>
      <c r="M45" s="168">
        <v>0</v>
      </c>
      <c r="N45" s="168">
        <v>0</v>
      </c>
      <c r="O45" s="168">
        <v>0</v>
      </c>
      <c r="P45" s="168">
        <v>0</v>
      </c>
      <c r="Q45" s="168">
        <v>0</v>
      </c>
      <c r="R45" s="168">
        <v>0</v>
      </c>
    </row>
    <row r="46" spans="1:18" ht="51.75">
      <c r="A46" s="199">
        <v>11</v>
      </c>
      <c r="B46" s="166" t="s">
        <v>126</v>
      </c>
      <c r="C46" s="167">
        <v>122553.744672</v>
      </c>
      <c r="D46" s="169">
        <v>0</v>
      </c>
      <c r="E46" s="169">
        <v>0</v>
      </c>
      <c r="F46" s="169">
        <v>0</v>
      </c>
      <c r="G46" s="194"/>
      <c r="H46" s="167"/>
      <c r="I46" s="168">
        <v>0</v>
      </c>
      <c r="J46" s="168">
        <v>0</v>
      </c>
      <c r="K46" s="168">
        <v>729</v>
      </c>
      <c r="L46" s="168">
        <v>122553.7447</v>
      </c>
      <c r="M46" s="168">
        <v>0</v>
      </c>
      <c r="N46" s="168">
        <v>0</v>
      </c>
      <c r="O46" s="168">
        <v>0</v>
      </c>
      <c r="P46" s="168">
        <v>0</v>
      </c>
      <c r="Q46" s="168">
        <v>0</v>
      </c>
      <c r="R46" s="168">
        <v>0</v>
      </c>
    </row>
    <row r="47" spans="1:18" ht="26.25">
      <c r="A47" s="199">
        <v>12</v>
      </c>
      <c r="B47" s="166" t="s">
        <v>127</v>
      </c>
      <c r="C47" s="167">
        <v>134192.998368</v>
      </c>
      <c r="D47" s="169">
        <v>0</v>
      </c>
      <c r="E47" s="169">
        <v>0</v>
      </c>
      <c r="F47" s="169">
        <v>0</v>
      </c>
      <c r="G47" s="194">
        <v>262.5</v>
      </c>
      <c r="H47" s="167">
        <v>134192.998368</v>
      </c>
      <c r="I47" s="168">
        <v>0</v>
      </c>
      <c r="J47" s="168">
        <v>0</v>
      </c>
      <c r="K47" s="168">
        <v>0</v>
      </c>
      <c r="L47" s="168">
        <v>0</v>
      </c>
      <c r="M47" s="168">
        <v>0</v>
      </c>
      <c r="N47" s="168">
        <v>0</v>
      </c>
      <c r="O47" s="168">
        <v>0</v>
      </c>
      <c r="P47" s="168">
        <v>0</v>
      </c>
      <c r="Q47" s="168">
        <v>0</v>
      </c>
      <c r="R47" s="168">
        <v>0</v>
      </c>
    </row>
    <row r="48" spans="1:18" ht="26.25">
      <c r="A48" s="199">
        <v>13</v>
      </c>
      <c r="B48" s="166" t="s">
        <v>128</v>
      </c>
      <c r="C48" s="167">
        <v>159949.2204</v>
      </c>
      <c r="D48" s="169">
        <v>0</v>
      </c>
      <c r="E48" s="169">
        <v>0</v>
      </c>
      <c r="F48" s="169">
        <v>0</v>
      </c>
      <c r="G48" s="194">
        <v>423.7</v>
      </c>
      <c r="H48" s="167">
        <v>159949.2204</v>
      </c>
      <c r="I48" s="168">
        <v>0</v>
      </c>
      <c r="J48" s="168">
        <v>0</v>
      </c>
      <c r="K48" s="168">
        <v>0</v>
      </c>
      <c r="L48" s="168">
        <v>0</v>
      </c>
      <c r="M48" s="168">
        <v>0</v>
      </c>
      <c r="N48" s="168">
        <v>0</v>
      </c>
      <c r="O48" s="168">
        <v>0</v>
      </c>
      <c r="P48" s="168">
        <v>0</v>
      </c>
      <c r="Q48" s="168">
        <v>0</v>
      </c>
      <c r="R48" s="168">
        <v>0</v>
      </c>
    </row>
    <row r="49" spans="1:18" ht="26.25">
      <c r="A49" s="199">
        <v>14</v>
      </c>
      <c r="B49" s="166" t="s">
        <v>129</v>
      </c>
      <c r="C49" s="167">
        <v>159949.2204</v>
      </c>
      <c r="D49" s="169">
        <v>0</v>
      </c>
      <c r="E49" s="169">
        <v>0</v>
      </c>
      <c r="F49" s="169">
        <v>0</v>
      </c>
      <c r="G49" s="194">
        <v>423.7</v>
      </c>
      <c r="H49" s="167">
        <v>159949.2204</v>
      </c>
      <c r="I49" s="168">
        <v>0</v>
      </c>
      <c r="J49" s="168">
        <v>0</v>
      </c>
      <c r="K49" s="168">
        <v>0</v>
      </c>
      <c r="L49" s="168">
        <v>0</v>
      </c>
      <c r="M49" s="168">
        <v>0</v>
      </c>
      <c r="N49" s="168">
        <v>0</v>
      </c>
      <c r="O49" s="168">
        <v>0</v>
      </c>
      <c r="P49" s="168">
        <v>0</v>
      </c>
      <c r="Q49" s="168">
        <v>0</v>
      </c>
      <c r="R49" s="168">
        <v>0</v>
      </c>
    </row>
  </sheetData>
  <sheetProtection/>
  <mergeCells count="24">
    <mergeCell ref="A33:R33"/>
    <mergeCell ref="A34:B34"/>
    <mergeCell ref="A35:B35"/>
    <mergeCell ref="M6:N6"/>
    <mergeCell ref="A24:B24"/>
    <mergeCell ref="A25:Q25"/>
    <mergeCell ref="A26:B26"/>
    <mergeCell ref="A23:R23"/>
    <mergeCell ref="A13:B13"/>
    <mergeCell ref="A9:B9"/>
    <mergeCell ref="O2:Q2"/>
    <mergeCell ref="A5:A7"/>
    <mergeCell ref="B5:B7"/>
    <mergeCell ref="C5:C6"/>
    <mergeCell ref="D5:N5"/>
    <mergeCell ref="E6:F6"/>
    <mergeCell ref="D3:O3"/>
    <mergeCell ref="A11:B11"/>
    <mergeCell ref="A10:R10"/>
    <mergeCell ref="O5:R5"/>
    <mergeCell ref="A12:R12"/>
    <mergeCell ref="G6:H6"/>
    <mergeCell ref="I6:J6"/>
    <mergeCell ref="K6:L6"/>
  </mergeCells>
  <printOptions/>
  <pageMargins left="0.11811023622047245" right="0.1968503937007874" top="0.15748031496062992" bottom="0.15748031496062992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SheetLayoutView="100" zoomScalePageLayoutView="0" workbookViewId="0" topLeftCell="A49">
      <selection activeCell="B37" sqref="B37:B50"/>
    </sheetView>
  </sheetViews>
  <sheetFormatPr defaultColWidth="9.140625" defaultRowHeight="15"/>
  <cols>
    <col min="1" max="1" width="5.00390625" style="95" customWidth="1"/>
    <col min="2" max="2" width="19.28125" style="10" customWidth="1"/>
    <col min="3" max="3" width="15.421875" style="10" customWidth="1"/>
    <col min="4" max="4" width="14.00390625" style="10" customWidth="1"/>
    <col min="5" max="5" width="14.140625" style="10" customWidth="1"/>
    <col min="6" max="6" width="13.57421875" style="10" customWidth="1"/>
    <col min="7" max="7" width="13.00390625" style="10" customWidth="1"/>
    <col min="8" max="8" width="14.140625" style="10" customWidth="1"/>
    <col min="9" max="9" width="14.8515625" style="10" customWidth="1"/>
    <col min="10" max="10" width="11.8515625" style="10" customWidth="1"/>
    <col min="11" max="11" width="12.421875" style="10" customWidth="1"/>
    <col min="12" max="12" width="13.8515625" style="10" customWidth="1"/>
    <col min="13" max="13" width="12.421875" style="10" customWidth="1"/>
    <col min="14" max="14" width="12.8515625" style="10" customWidth="1"/>
    <col min="15" max="15" width="11.421875" style="10" bestFit="1" customWidth="1"/>
    <col min="16" max="16" width="12.421875" style="10" bestFit="1" customWidth="1"/>
    <col min="17" max="17" width="9.140625" style="10" customWidth="1"/>
    <col min="18" max="18" width="11.421875" style="10" bestFit="1" customWidth="1"/>
    <col min="19" max="16384" width="9.140625" style="10" customWidth="1"/>
  </cols>
  <sheetData>
    <row r="1" spans="11:14" ht="15">
      <c r="K1" s="56" t="s">
        <v>90</v>
      </c>
      <c r="L1" s="56"/>
      <c r="M1" s="56"/>
      <c r="N1" s="56"/>
    </row>
    <row r="2" spans="11:14" ht="66.75" customHeight="1">
      <c r="K2" s="218" t="s">
        <v>26</v>
      </c>
      <c r="L2" s="218"/>
      <c r="M2" s="218"/>
      <c r="N2" s="218"/>
    </row>
    <row r="3" spans="3:12" ht="95.25" customHeight="1">
      <c r="C3" s="263" t="s">
        <v>91</v>
      </c>
      <c r="D3" s="263"/>
      <c r="E3" s="263"/>
      <c r="F3" s="263"/>
      <c r="G3" s="263"/>
      <c r="H3" s="263"/>
      <c r="I3" s="263"/>
      <c r="J3" s="263"/>
      <c r="K3" s="263"/>
      <c r="L3" s="114"/>
    </row>
    <row r="5" spans="1:14" ht="31.5" customHeight="1">
      <c r="A5" s="224" t="s">
        <v>0</v>
      </c>
      <c r="B5" s="268" t="s">
        <v>1</v>
      </c>
      <c r="C5" s="261" t="s">
        <v>80</v>
      </c>
      <c r="D5" s="261"/>
      <c r="E5" s="261"/>
      <c r="F5" s="261"/>
      <c r="G5" s="261"/>
      <c r="H5" s="261"/>
      <c r="I5" s="261"/>
      <c r="J5" s="271" t="s">
        <v>89</v>
      </c>
      <c r="K5" s="271"/>
      <c r="L5" s="271"/>
      <c r="M5" s="271"/>
      <c r="N5" s="271"/>
    </row>
    <row r="6" spans="1:14" ht="15" customHeight="1">
      <c r="A6" s="224"/>
      <c r="B6" s="269"/>
      <c r="C6" s="220" t="s">
        <v>81</v>
      </c>
      <c r="D6" s="227" t="s">
        <v>88</v>
      </c>
      <c r="E6" s="228"/>
      <c r="F6" s="228"/>
      <c r="G6" s="228"/>
      <c r="H6" s="228"/>
      <c r="I6" s="229"/>
      <c r="J6" s="212" t="s">
        <v>81</v>
      </c>
      <c r="K6" s="227" t="s">
        <v>88</v>
      </c>
      <c r="L6" s="228"/>
      <c r="M6" s="228"/>
      <c r="N6" s="229"/>
    </row>
    <row r="7" spans="1:14" ht="82.5" customHeight="1">
      <c r="A7" s="224"/>
      <c r="B7" s="269"/>
      <c r="C7" s="221"/>
      <c r="D7" s="112" t="s">
        <v>82</v>
      </c>
      <c r="E7" s="112" t="s">
        <v>83</v>
      </c>
      <c r="F7" s="112" t="s">
        <v>84</v>
      </c>
      <c r="G7" s="112" t="s">
        <v>85</v>
      </c>
      <c r="H7" s="112" t="s">
        <v>86</v>
      </c>
      <c r="I7" s="112" t="s">
        <v>87</v>
      </c>
      <c r="J7" s="214"/>
      <c r="K7" s="112" t="s">
        <v>82</v>
      </c>
      <c r="L7" s="112" t="s">
        <v>83</v>
      </c>
      <c r="M7" s="112" t="s">
        <v>84</v>
      </c>
      <c r="N7" s="112" t="s">
        <v>86</v>
      </c>
    </row>
    <row r="8" spans="1:14" ht="15">
      <c r="A8" s="224"/>
      <c r="B8" s="270"/>
      <c r="C8" s="6" t="s">
        <v>67</v>
      </c>
      <c r="D8" s="115" t="s">
        <v>67</v>
      </c>
      <c r="E8" s="115" t="s">
        <v>67</v>
      </c>
      <c r="F8" s="115" t="s">
        <v>67</v>
      </c>
      <c r="G8" s="115" t="s">
        <v>67</v>
      </c>
      <c r="H8" s="115" t="s">
        <v>67</v>
      </c>
      <c r="I8" s="115" t="s">
        <v>67</v>
      </c>
      <c r="J8" s="115" t="s">
        <v>67</v>
      </c>
      <c r="K8" s="115" t="s">
        <v>67</v>
      </c>
      <c r="L8" s="115" t="s">
        <v>67</v>
      </c>
      <c r="M8" s="115" t="s">
        <v>67</v>
      </c>
      <c r="N8" s="115" t="s">
        <v>67</v>
      </c>
    </row>
    <row r="9" spans="1:14" ht="15">
      <c r="A9" s="12">
        <v>1</v>
      </c>
      <c r="B9" s="8">
        <v>2</v>
      </c>
      <c r="C9" s="12">
        <v>3</v>
      </c>
      <c r="D9" s="8">
        <v>4</v>
      </c>
      <c r="E9" s="12">
        <v>5</v>
      </c>
      <c r="F9" s="8">
        <v>6</v>
      </c>
      <c r="G9" s="12">
        <v>7</v>
      </c>
      <c r="H9" s="8">
        <v>8</v>
      </c>
      <c r="I9" s="12">
        <v>9</v>
      </c>
      <c r="J9" s="8">
        <v>10</v>
      </c>
      <c r="K9" s="12">
        <v>11</v>
      </c>
      <c r="L9" s="8">
        <v>12</v>
      </c>
      <c r="M9" s="12">
        <v>13</v>
      </c>
      <c r="N9" s="8">
        <v>14</v>
      </c>
    </row>
    <row r="10" spans="1:18" ht="42.75" customHeight="1">
      <c r="A10" s="267" t="s">
        <v>11</v>
      </c>
      <c r="B10" s="267"/>
      <c r="C10" s="9">
        <f>C12</f>
        <v>0</v>
      </c>
      <c r="D10" s="9">
        <f aca="true" t="shared" si="0" ref="D10:N10">D12</f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P10" s="64"/>
      <c r="R10" s="64"/>
    </row>
    <row r="11" spans="1:14" ht="15">
      <c r="A11" s="249" t="s">
        <v>9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</row>
    <row r="12" spans="1:14" ht="15">
      <c r="A12" s="276" t="s">
        <v>10</v>
      </c>
      <c r="B12" s="277"/>
      <c r="C12" s="96">
        <f>C14</f>
        <v>0</v>
      </c>
      <c r="D12" s="96">
        <f aca="true" t="shared" si="1" ref="D12:N12">D14</f>
        <v>0</v>
      </c>
      <c r="E12" s="96">
        <f t="shared" si="1"/>
        <v>0</v>
      </c>
      <c r="F12" s="96">
        <f t="shared" si="1"/>
        <v>0</v>
      </c>
      <c r="G12" s="96">
        <f t="shared" si="1"/>
        <v>0</v>
      </c>
      <c r="H12" s="96">
        <f t="shared" si="1"/>
        <v>0</v>
      </c>
      <c r="I12" s="96">
        <f t="shared" si="1"/>
        <v>0</v>
      </c>
      <c r="J12" s="96">
        <f t="shared" si="1"/>
        <v>0</v>
      </c>
      <c r="K12" s="96">
        <f t="shared" si="1"/>
        <v>0</v>
      </c>
      <c r="L12" s="96">
        <f t="shared" si="1"/>
        <v>0</v>
      </c>
      <c r="M12" s="96">
        <f t="shared" si="1"/>
        <v>0</v>
      </c>
      <c r="N12" s="96">
        <f t="shared" si="1"/>
        <v>0</v>
      </c>
    </row>
    <row r="13" spans="1:14" ht="15">
      <c r="A13" s="266" t="s">
        <v>96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</row>
    <row r="14" spans="1:14" ht="39.75" customHeight="1">
      <c r="A14" s="267" t="s">
        <v>11</v>
      </c>
      <c r="B14" s="267"/>
      <c r="C14" s="5">
        <f aca="true" t="shared" si="2" ref="C14:N14">SUM(C15:C23)</f>
        <v>0</v>
      </c>
      <c r="D14" s="5">
        <f t="shared" si="2"/>
        <v>0</v>
      </c>
      <c r="E14" s="5">
        <f t="shared" si="2"/>
        <v>0</v>
      </c>
      <c r="F14" s="5">
        <f t="shared" si="2"/>
        <v>0</v>
      </c>
      <c r="G14" s="5">
        <f t="shared" si="2"/>
        <v>0</v>
      </c>
      <c r="H14" s="5">
        <f t="shared" si="2"/>
        <v>0</v>
      </c>
      <c r="I14" s="5">
        <f t="shared" si="2"/>
        <v>0</v>
      </c>
      <c r="J14" s="5">
        <f t="shared" si="2"/>
        <v>0</v>
      </c>
      <c r="K14" s="5">
        <f t="shared" si="2"/>
        <v>0</v>
      </c>
      <c r="L14" s="5">
        <f t="shared" si="2"/>
        <v>0</v>
      </c>
      <c r="M14" s="5">
        <f t="shared" si="2"/>
        <v>0</v>
      </c>
      <c r="N14" s="5">
        <f t="shared" si="2"/>
        <v>0</v>
      </c>
    </row>
    <row r="15" spans="1:14" ht="39">
      <c r="A15" s="58">
        <v>1</v>
      </c>
      <c r="B15" s="2" t="s">
        <v>71</v>
      </c>
      <c r="C15" s="62">
        <f>SUM(D15:I15)</f>
        <v>0</v>
      </c>
      <c r="D15" s="60">
        <v>0</v>
      </c>
      <c r="E15" s="60">
        <v>0</v>
      </c>
      <c r="F15" s="62">
        <v>0</v>
      </c>
      <c r="G15" s="60">
        <v>0</v>
      </c>
      <c r="H15" s="60">
        <v>0</v>
      </c>
      <c r="I15" s="60">
        <v>0</v>
      </c>
      <c r="J15" s="60">
        <f>SUM(K15:N15)</f>
        <v>0</v>
      </c>
      <c r="K15" s="60">
        <v>0</v>
      </c>
      <c r="L15" s="60">
        <v>0</v>
      </c>
      <c r="M15" s="60">
        <v>0</v>
      </c>
      <c r="N15" s="60">
        <v>0</v>
      </c>
    </row>
    <row r="16" spans="1:14" ht="26.25">
      <c r="A16" s="58">
        <v>2</v>
      </c>
      <c r="B16" s="2" t="s">
        <v>16</v>
      </c>
      <c r="C16" s="62">
        <f aca="true" t="shared" si="3" ref="C16:C23">SUM(D16:I16)</f>
        <v>0</v>
      </c>
      <c r="D16" s="60">
        <v>0</v>
      </c>
      <c r="E16" s="60">
        <v>0</v>
      </c>
      <c r="F16" s="62">
        <v>0</v>
      </c>
      <c r="G16" s="60">
        <v>0</v>
      </c>
      <c r="H16" s="60">
        <v>0</v>
      </c>
      <c r="I16" s="60">
        <v>0</v>
      </c>
      <c r="J16" s="60">
        <f aca="true" t="shared" si="4" ref="J16:J23">SUM(K16:N16)</f>
        <v>0</v>
      </c>
      <c r="K16" s="60">
        <v>0</v>
      </c>
      <c r="L16" s="60">
        <v>0</v>
      </c>
      <c r="M16" s="60">
        <v>0</v>
      </c>
      <c r="N16" s="60">
        <v>0</v>
      </c>
    </row>
    <row r="17" spans="1:14" ht="26.25">
      <c r="A17" s="58">
        <v>3</v>
      </c>
      <c r="B17" s="2" t="s">
        <v>17</v>
      </c>
      <c r="C17" s="62">
        <f t="shared" si="3"/>
        <v>0</v>
      </c>
      <c r="D17" s="60">
        <v>0</v>
      </c>
      <c r="E17" s="60">
        <v>0</v>
      </c>
      <c r="F17" s="62">
        <v>0</v>
      </c>
      <c r="G17" s="60">
        <v>0</v>
      </c>
      <c r="H17" s="60">
        <v>0</v>
      </c>
      <c r="I17" s="60">
        <v>0</v>
      </c>
      <c r="J17" s="60">
        <f t="shared" si="4"/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26.25">
      <c r="A18" s="58">
        <v>4</v>
      </c>
      <c r="B18" s="2" t="s">
        <v>18</v>
      </c>
      <c r="C18" s="62">
        <f t="shared" si="3"/>
        <v>0</v>
      </c>
      <c r="D18" s="60">
        <v>0</v>
      </c>
      <c r="E18" s="60">
        <v>0</v>
      </c>
      <c r="F18" s="62">
        <v>0</v>
      </c>
      <c r="G18" s="60">
        <v>0</v>
      </c>
      <c r="H18" s="60">
        <v>0</v>
      </c>
      <c r="I18" s="60">
        <v>0</v>
      </c>
      <c r="J18" s="60">
        <f t="shared" si="4"/>
        <v>0</v>
      </c>
      <c r="K18" s="60">
        <v>0</v>
      </c>
      <c r="L18" s="60">
        <v>0</v>
      </c>
      <c r="M18" s="60">
        <v>0</v>
      </c>
      <c r="N18" s="60">
        <v>0</v>
      </c>
    </row>
    <row r="19" spans="1:14" ht="39">
      <c r="A19" s="58">
        <v>5</v>
      </c>
      <c r="B19" s="2" t="s">
        <v>19</v>
      </c>
      <c r="C19" s="62">
        <f t="shared" si="3"/>
        <v>0</v>
      </c>
      <c r="D19" s="60">
        <v>0</v>
      </c>
      <c r="E19" s="60">
        <v>0</v>
      </c>
      <c r="F19" s="60">
        <v>0</v>
      </c>
      <c r="G19" s="60">
        <v>0</v>
      </c>
      <c r="H19" s="62">
        <v>0</v>
      </c>
      <c r="I19" s="60">
        <v>0</v>
      </c>
      <c r="J19" s="60">
        <f t="shared" si="4"/>
        <v>0</v>
      </c>
      <c r="K19" s="60">
        <v>0</v>
      </c>
      <c r="L19" s="60">
        <v>0</v>
      </c>
      <c r="M19" s="60">
        <v>0</v>
      </c>
      <c r="N19" s="60">
        <v>0</v>
      </c>
    </row>
    <row r="20" spans="1:14" ht="26.25">
      <c r="A20" s="58">
        <v>6</v>
      </c>
      <c r="B20" s="2" t="s">
        <v>20</v>
      </c>
      <c r="C20" s="62">
        <f t="shared" si="3"/>
        <v>0</v>
      </c>
      <c r="D20" s="60">
        <v>0</v>
      </c>
      <c r="E20" s="60">
        <v>0</v>
      </c>
      <c r="F20" s="62">
        <v>0</v>
      </c>
      <c r="G20" s="60">
        <v>0</v>
      </c>
      <c r="H20" s="60">
        <v>0</v>
      </c>
      <c r="I20" s="60">
        <v>0</v>
      </c>
      <c r="J20" s="60">
        <f t="shared" si="4"/>
        <v>0</v>
      </c>
      <c r="K20" s="60">
        <v>0</v>
      </c>
      <c r="L20" s="60">
        <v>0</v>
      </c>
      <c r="M20" s="60">
        <v>0</v>
      </c>
      <c r="N20" s="60">
        <v>0</v>
      </c>
    </row>
    <row r="21" spans="1:14" ht="26.25">
      <c r="A21" s="58">
        <v>7</v>
      </c>
      <c r="B21" s="2" t="s">
        <v>21</v>
      </c>
      <c r="C21" s="62">
        <f t="shared" si="3"/>
        <v>0</v>
      </c>
      <c r="D21" s="60">
        <v>0</v>
      </c>
      <c r="E21" s="60">
        <v>0</v>
      </c>
      <c r="F21" s="62">
        <v>0</v>
      </c>
      <c r="G21" s="60">
        <v>0</v>
      </c>
      <c r="H21" s="60">
        <v>0</v>
      </c>
      <c r="I21" s="60">
        <v>0</v>
      </c>
      <c r="J21" s="60">
        <f t="shared" si="4"/>
        <v>0</v>
      </c>
      <c r="K21" s="60">
        <v>0</v>
      </c>
      <c r="L21" s="60">
        <v>0</v>
      </c>
      <c r="M21" s="60">
        <v>0</v>
      </c>
      <c r="N21" s="60">
        <v>0</v>
      </c>
    </row>
    <row r="22" spans="1:14" ht="26.25">
      <c r="A22" s="58">
        <v>8</v>
      </c>
      <c r="B22" s="2" t="s">
        <v>22</v>
      </c>
      <c r="C22" s="62">
        <f t="shared" si="3"/>
        <v>0</v>
      </c>
      <c r="D22" s="60">
        <v>0</v>
      </c>
      <c r="E22" s="60">
        <v>0</v>
      </c>
      <c r="F22" s="62">
        <v>0</v>
      </c>
      <c r="G22" s="60">
        <v>0</v>
      </c>
      <c r="H22" s="60">
        <v>0</v>
      </c>
      <c r="I22" s="60">
        <v>0</v>
      </c>
      <c r="J22" s="60">
        <f t="shared" si="4"/>
        <v>0</v>
      </c>
      <c r="K22" s="60">
        <v>0</v>
      </c>
      <c r="L22" s="60">
        <v>0</v>
      </c>
      <c r="M22" s="60">
        <v>0</v>
      </c>
      <c r="N22" s="60">
        <v>0</v>
      </c>
    </row>
    <row r="23" spans="1:14" ht="26.25">
      <c r="A23" s="58">
        <v>9</v>
      </c>
      <c r="B23" s="2" t="s">
        <v>23</v>
      </c>
      <c r="C23" s="62">
        <f t="shared" si="3"/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f t="shared" si="4"/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ht="15">
      <c r="A24" s="275" t="s">
        <v>100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</row>
    <row r="25" spans="1:14" ht="15">
      <c r="A25" s="244" t="s">
        <v>24</v>
      </c>
      <c r="B25" s="244"/>
      <c r="C25" s="9">
        <f>C27</f>
        <v>0</v>
      </c>
      <c r="D25" s="9">
        <f aca="true" t="shared" si="5" ref="D25:N25">D27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  <c r="L25" s="9">
        <f t="shared" si="5"/>
        <v>0</v>
      </c>
      <c r="M25" s="9">
        <f t="shared" si="5"/>
        <v>0</v>
      </c>
      <c r="N25" s="9">
        <f t="shared" si="5"/>
        <v>0</v>
      </c>
    </row>
    <row r="26" spans="1:14" ht="15">
      <c r="A26" s="266" t="s">
        <v>96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</row>
    <row r="27" spans="1:14" ht="37.5" customHeight="1">
      <c r="A27" s="233" t="s">
        <v>11</v>
      </c>
      <c r="B27" s="234"/>
      <c r="C27" s="143">
        <f aca="true" t="shared" si="6" ref="C27:N27">SUM(C28:C33)</f>
        <v>0</v>
      </c>
      <c r="D27" s="5">
        <f t="shared" si="6"/>
        <v>0</v>
      </c>
      <c r="E27" s="5">
        <f t="shared" si="6"/>
        <v>0</v>
      </c>
      <c r="F27" s="5">
        <f t="shared" si="6"/>
        <v>0</v>
      </c>
      <c r="G27" s="5">
        <f t="shared" si="6"/>
        <v>0</v>
      </c>
      <c r="H27" s="5">
        <f t="shared" si="6"/>
        <v>0</v>
      </c>
      <c r="I27" s="5">
        <f t="shared" si="6"/>
        <v>0</v>
      </c>
      <c r="J27" s="5">
        <f t="shared" si="6"/>
        <v>0</v>
      </c>
      <c r="K27" s="5">
        <f t="shared" si="6"/>
        <v>0</v>
      </c>
      <c r="L27" s="5">
        <f t="shared" si="6"/>
        <v>0</v>
      </c>
      <c r="M27" s="5">
        <f t="shared" si="6"/>
        <v>0</v>
      </c>
      <c r="N27" s="5">
        <f t="shared" si="6"/>
        <v>0</v>
      </c>
    </row>
    <row r="28" spans="1:14" ht="25.5">
      <c r="A28" s="58">
        <v>1</v>
      </c>
      <c r="B28" s="124" t="s">
        <v>102</v>
      </c>
      <c r="C28" s="142">
        <f aca="true" t="shared" si="7" ref="C28:C33">SUM(D28:I28)</f>
        <v>0</v>
      </c>
      <c r="D28" s="142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f>SUM(K28:N28)</f>
        <v>0</v>
      </c>
      <c r="K28" s="141">
        <v>0</v>
      </c>
      <c r="L28" s="141">
        <v>0</v>
      </c>
      <c r="M28" s="141">
        <v>0</v>
      </c>
      <c r="N28" s="141">
        <v>0</v>
      </c>
    </row>
    <row r="29" spans="1:14" ht="25.5">
      <c r="A29" s="58">
        <v>2</v>
      </c>
      <c r="B29" s="124" t="s">
        <v>104</v>
      </c>
      <c r="C29" s="142">
        <f t="shared" si="7"/>
        <v>0</v>
      </c>
      <c r="D29" s="142">
        <v>0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f>SUM(K29:N29)</f>
        <v>0</v>
      </c>
      <c r="K29" s="141">
        <v>0</v>
      </c>
      <c r="L29" s="141">
        <v>0</v>
      </c>
      <c r="M29" s="141">
        <v>0</v>
      </c>
      <c r="N29" s="141">
        <v>0</v>
      </c>
    </row>
    <row r="30" spans="1:14" ht="38.25">
      <c r="A30" s="58">
        <v>3</v>
      </c>
      <c r="B30" s="124" t="s">
        <v>105</v>
      </c>
      <c r="C30" s="142">
        <f t="shared" si="7"/>
        <v>0</v>
      </c>
      <c r="D30" s="142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f>SUM(K30:N30)</f>
        <v>0</v>
      </c>
      <c r="K30" s="141">
        <v>0</v>
      </c>
      <c r="L30" s="141">
        <v>0</v>
      </c>
      <c r="M30" s="141">
        <v>0</v>
      </c>
      <c r="N30" s="141">
        <v>0</v>
      </c>
    </row>
    <row r="31" spans="1:14" ht="27" customHeight="1">
      <c r="A31" s="58">
        <v>4</v>
      </c>
      <c r="B31" s="124" t="s">
        <v>106</v>
      </c>
      <c r="C31" s="142">
        <f t="shared" si="7"/>
        <v>0</v>
      </c>
      <c r="D31" s="142">
        <v>0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f>SUM(K31:N31)</f>
        <v>0</v>
      </c>
      <c r="K31" s="141">
        <v>0</v>
      </c>
      <c r="L31" s="141">
        <v>0</v>
      </c>
      <c r="M31" s="141">
        <v>0</v>
      </c>
      <c r="N31" s="141">
        <v>0</v>
      </c>
    </row>
    <row r="32" spans="1:14" ht="26.25" customHeight="1">
      <c r="A32" s="58">
        <v>5</v>
      </c>
      <c r="B32" s="124" t="s">
        <v>107</v>
      </c>
      <c r="C32" s="142">
        <f t="shared" si="7"/>
        <v>0</v>
      </c>
      <c r="D32" s="142">
        <v>0</v>
      </c>
      <c r="E32" s="142">
        <v>0</v>
      </c>
      <c r="F32" s="142">
        <v>0</v>
      </c>
      <c r="G32" s="141">
        <v>0</v>
      </c>
      <c r="H32" s="141">
        <v>0</v>
      </c>
      <c r="I32" s="141">
        <v>0</v>
      </c>
      <c r="J32" s="141">
        <f>SUM(K32:N32)</f>
        <v>0</v>
      </c>
      <c r="K32" s="141">
        <v>0</v>
      </c>
      <c r="L32" s="141">
        <v>0</v>
      </c>
      <c r="M32" s="141">
        <v>0</v>
      </c>
      <c r="N32" s="141">
        <v>0</v>
      </c>
    </row>
    <row r="33" spans="1:14" ht="25.5">
      <c r="A33" s="58">
        <v>6</v>
      </c>
      <c r="B33" s="124" t="s">
        <v>108</v>
      </c>
      <c r="C33" s="142">
        <f t="shared" si="7"/>
        <v>0</v>
      </c>
      <c r="D33" s="142">
        <v>0</v>
      </c>
      <c r="E33" s="142">
        <v>0</v>
      </c>
      <c r="F33" s="142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</row>
    <row r="34" spans="1:14" ht="15">
      <c r="A34" s="272">
        <v>2019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4"/>
    </row>
    <row r="35" spans="1:14" ht="15">
      <c r="A35" s="237" t="s">
        <v>110</v>
      </c>
      <c r="B35" s="240"/>
      <c r="C35" s="168">
        <v>0</v>
      </c>
      <c r="D35" s="168">
        <v>0</v>
      </c>
      <c r="E35" s="168">
        <v>0</v>
      </c>
      <c r="F35" s="168">
        <v>0</v>
      </c>
      <c r="G35" s="168">
        <v>0</v>
      </c>
      <c r="H35" s="168">
        <v>0</v>
      </c>
      <c r="I35" s="168">
        <v>0</v>
      </c>
      <c r="J35" s="168">
        <v>0</v>
      </c>
      <c r="K35" s="168">
        <v>0</v>
      </c>
      <c r="L35" s="168">
        <v>0</v>
      </c>
      <c r="M35" s="168">
        <v>0</v>
      </c>
      <c r="N35" s="168">
        <v>0</v>
      </c>
    </row>
    <row r="36" spans="1:14" ht="49.5" customHeight="1">
      <c r="A36" s="237" t="s">
        <v>11</v>
      </c>
      <c r="B36" s="240"/>
      <c r="C36" s="168">
        <v>0</v>
      </c>
      <c r="D36" s="168">
        <v>0</v>
      </c>
      <c r="E36" s="168">
        <v>0</v>
      </c>
      <c r="F36" s="168">
        <v>0</v>
      </c>
      <c r="G36" s="168">
        <v>0</v>
      </c>
      <c r="H36" s="168">
        <v>0</v>
      </c>
      <c r="I36" s="168">
        <v>0</v>
      </c>
      <c r="J36" s="168">
        <v>0</v>
      </c>
      <c r="K36" s="168">
        <v>0</v>
      </c>
      <c r="L36" s="168">
        <v>0</v>
      </c>
      <c r="M36" s="168">
        <v>0</v>
      </c>
      <c r="N36" s="168">
        <v>0</v>
      </c>
    </row>
    <row r="37" spans="1:14" ht="26.25">
      <c r="A37" s="61">
        <v>1</v>
      </c>
      <c r="B37" s="166" t="s">
        <v>116</v>
      </c>
      <c r="C37" s="172">
        <v>0</v>
      </c>
      <c r="D37" s="168">
        <v>0</v>
      </c>
      <c r="E37" s="168">
        <v>0</v>
      </c>
      <c r="F37" s="168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168">
        <v>0</v>
      </c>
      <c r="M37" s="168">
        <v>0</v>
      </c>
      <c r="N37" s="168">
        <v>0</v>
      </c>
    </row>
    <row r="38" spans="1:14" ht="26.25">
      <c r="A38" s="61">
        <v>2</v>
      </c>
      <c r="B38" s="166" t="s">
        <v>117</v>
      </c>
      <c r="C38" s="172">
        <v>0</v>
      </c>
      <c r="D38" s="168">
        <v>0</v>
      </c>
      <c r="E38" s="168">
        <v>0</v>
      </c>
      <c r="F38" s="168">
        <v>0</v>
      </c>
      <c r="G38" s="168">
        <v>0</v>
      </c>
      <c r="H38" s="168">
        <v>0</v>
      </c>
      <c r="I38" s="168">
        <v>0</v>
      </c>
      <c r="J38" s="168">
        <v>0</v>
      </c>
      <c r="K38" s="168">
        <v>0</v>
      </c>
      <c r="L38" s="168">
        <v>0</v>
      </c>
      <c r="M38" s="168">
        <v>0</v>
      </c>
      <c r="N38" s="168">
        <v>0</v>
      </c>
    </row>
    <row r="39" spans="1:14" ht="26.25">
      <c r="A39" s="61">
        <v>3</v>
      </c>
      <c r="B39" s="166" t="s">
        <v>118</v>
      </c>
      <c r="C39" s="172">
        <v>0</v>
      </c>
      <c r="D39" s="168">
        <v>0</v>
      </c>
      <c r="E39" s="168">
        <v>0</v>
      </c>
      <c r="F39" s="168">
        <v>0</v>
      </c>
      <c r="G39" s="168">
        <v>0</v>
      </c>
      <c r="H39" s="168">
        <v>0</v>
      </c>
      <c r="I39" s="168">
        <v>0</v>
      </c>
      <c r="J39" s="168">
        <v>0</v>
      </c>
      <c r="K39" s="168">
        <v>0</v>
      </c>
      <c r="L39" s="168">
        <v>0</v>
      </c>
      <c r="M39" s="168">
        <v>0</v>
      </c>
      <c r="N39" s="168">
        <v>0</v>
      </c>
    </row>
    <row r="40" spans="1:14" ht="26.25">
      <c r="A40" s="61">
        <v>4</v>
      </c>
      <c r="B40" s="166" t="s">
        <v>119</v>
      </c>
      <c r="C40" s="172">
        <v>0</v>
      </c>
      <c r="D40" s="168">
        <v>0</v>
      </c>
      <c r="E40" s="168">
        <v>0</v>
      </c>
      <c r="F40" s="168">
        <v>0</v>
      </c>
      <c r="G40" s="168">
        <v>0</v>
      </c>
      <c r="H40" s="168">
        <v>0</v>
      </c>
      <c r="I40" s="168">
        <v>0</v>
      </c>
      <c r="J40" s="168">
        <v>0</v>
      </c>
      <c r="K40" s="168">
        <v>0</v>
      </c>
      <c r="L40" s="168">
        <v>0</v>
      </c>
      <c r="M40" s="168">
        <v>0</v>
      </c>
      <c r="N40" s="168">
        <v>0</v>
      </c>
    </row>
    <row r="41" spans="1:14" ht="26.25">
      <c r="A41" s="61">
        <v>5</v>
      </c>
      <c r="B41" s="166" t="s">
        <v>120</v>
      </c>
      <c r="C41" s="172">
        <v>0</v>
      </c>
      <c r="D41" s="168">
        <v>0</v>
      </c>
      <c r="E41" s="168">
        <v>0</v>
      </c>
      <c r="F41" s="168">
        <v>0</v>
      </c>
      <c r="G41" s="168">
        <v>0</v>
      </c>
      <c r="H41" s="168">
        <v>0</v>
      </c>
      <c r="I41" s="168">
        <v>0</v>
      </c>
      <c r="J41" s="168">
        <v>0</v>
      </c>
      <c r="K41" s="168">
        <v>0</v>
      </c>
      <c r="L41" s="168">
        <v>0</v>
      </c>
      <c r="M41" s="168">
        <v>0</v>
      </c>
      <c r="N41" s="168">
        <v>0</v>
      </c>
    </row>
    <row r="42" spans="1:14" ht="26.25">
      <c r="A42" s="61">
        <v>6</v>
      </c>
      <c r="B42" s="166" t="s">
        <v>121</v>
      </c>
      <c r="C42" s="172">
        <v>0</v>
      </c>
      <c r="D42" s="168">
        <v>0</v>
      </c>
      <c r="E42" s="168">
        <v>0</v>
      </c>
      <c r="F42" s="168">
        <v>0</v>
      </c>
      <c r="G42" s="168">
        <v>0</v>
      </c>
      <c r="H42" s="168">
        <v>0</v>
      </c>
      <c r="I42" s="168">
        <v>0</v>
      </c>
      <c r="J42" s="168">
        <v>0</v>
      </c>
      <c r="K42" s="168">
        <v>0</v>
      </c>
      <c r="L42" s="168">
        <v>0</v>
      </c>
      <c r="M42" s="168">
        <v>0</v>
      </c>
      <c r="N42" s="168">
        <v>0</v>
      </c>
    </row>
    <row r="43" spans="1:14" ht="26.25">
      <c r="A43" s="61">
        <v>7</v>
      </c>
      <c r="B43" s="166" t="s">
        <v>122</v>
      </c>
      <c r="C43" s="172">
        <v>0</v>
      </c>
      <c r="D43" s="168">
        <v>0</v>
      </c>
      <c r="E43" s="168">
        <v>0</v>
      </c>
      <c r="F43" s="168">
        <v>0</v>
      </c>
      <c r="G43" s="168">
        <v>0</v>
      </c>
      <c r="H43" s="168">
        <v>0</v>
      </c>
      <c r="I43" s="168">
        <v>0</v>
      </c>
      <c r="J43" s="168">
        <v>0</v>
      </c>
      <c r="K43" s="168">
        <v>0</v>
      </c>
      <c r="L43" s="168">
        <v>0</v>
      </c>
      <c r="M43" s="168">
        <v>0</v>
      </c>
      <c r="N43" s="168">
        <v>0</v>
      </c>
    </row>
    <row r="44" spans="1:14" ht="26.25">
      <c r="A44" s="61">
        <v>8</v>
      </c>
      <c r="B44" s="166" t="s">
        <v>123</v>
      </c>
      <c r="C44" s="172">
        <v>0</v>
      </c>
      <c r="D44" s="168">
        <v>0</v>
      </c>
      <c r="E44" s="168">
        <v>0</v>
      </c>
      <c r="F44" s="168">
        <v>0</v>
      </c>
      <c r="G44" s="168">
        <v>0</v>
      </c>
      <c r="H44" s="168">
        <v>0</v>
      </c>
      <c r="I44" s="168">
        <v>0</v>
      </c>
      <c r="J44" s="168">
        <v>0</v>
      </c>
      <c r="K44" s="168">
        <v>0</v>
      </c>
      <c r="L44" s="168">
        <v>0</v>
      </c>
      <c r="M44" s="168">
        <v>0</v>
      </c>
      <c r="N44" s="168">
        <v>0</v>
      </c>
    </row>
    <row r="45" spans="1:14" ht="26.25">
      <c r="A45" s="61">
        <v>9</v>
      </c>
      <c r="B45" s="166" t="s">
        <v>124</v>
      </c>
      <c r="C45" s="172">
        <v>0</v>
      </c>
      <c r="D45" s="168">
        <v>0</v>
      </c>
      <c r="E45" s="168">
        <v>0</v>
      </c>
      <c r="F45" s="168">
        <v>0</v>
      </c>
      <c r="G45" s="168">
        <v>0</v>
      </c>
      <c r="H45" s="168">
        <v>0</v>
      </c>
      <c r="I45" s="168">
        <v>0</v>
      </c>
      <c r="J45" s="168">
        <v>0</v>
      </c>
      <c r="K45" s="168">
        <v>0</v>
      </c>
      <c r="L45" s="168">
        <v>0</v>
      </c>
      <c r="M45" s="168">
        <v>0</v>
      </c>
      <c r="N45" s="168">
        <v>0</v>
      </c>
    </row>
    <row r="46" spans="1:14" ht="51.75">
      <c r="A46" s="61">
        <v>10</v>
      </c>
      <c r="B46" s="166" t="s">
        <v>125</v>
      </c>
      <c r="C46" s="172">
        <v>0</v>
      </c>
      <c r="D46" s="168">
        <v>0</v>
      </c>
      <c r="E46" s="168">
        <v>0</v>
      </c>
      <c r="F46" s="168">
        <v>0</v>
      </c>
      <c r="G46" s="168">
        <v>0</v>
      </c>
      <c r="H46" s="168">
        <v>0</v>
      </c>
      <c r="I46" s="168">
        <v>0</v>
      </c>
      <c r="J46" s="168">
        <v>0</v>
      </c>
      <c r="K46" s="168">
        <v>0</v>
      </c>
      <c r="L46" s="168">
        <v>0</v>
      </c>
      <c r="M46" s="168">
        <v>0</v>
      </c>
      <c r="N46" s="168">
        <v>0</v>
      </c>
    </row>
    <row r="47" spans="1:14" ht="51.75">
      <c r="A47" s="61">
        <v>11</v>
      </c>
      <c r="B47" s="166" t="s">
        <v>126</v>
      </c>
      <c r="C47" s="172">
        <v>0</v>
      </c>
      <c r="D47" s="168">
        <v>0</v>
      </c>
      <c r="E47" s="168">
        <v>0</v>
      </c>
      <c r="F47" s="168">
        <v>0</v>
      </c>
      <c r="G47" s="168">
        <v>0</v>
      </c>
      <c r="H47" s="168">
        <v>0</v>
      </c>
      <c r="I47" s="168">
        <v>0</v>
      </c>
      <c r="J47" s="168">
        <v>0</v>
      </c>
      <c r="K47" s="168">
        <v>0</v>
      </c>
      <c r="L47" s="168">
        <v>0</v>
      </c>
      <c r="M47" s="168">
        <v>0</v>
      </c>
      <c r="N47" s="168">
        <v>0</v>
      </c>
    </row>
    <row r="48" spans="1:14" ht="26.25">
      <c r="A48" s="61">
        <v>12</v>
      </c>
      <c r="B48" s="166" t="s">
        <v>127</v>
      </c>
      <c r="C48" s="172">
        <v>0</v>
      </c>
      <c r="D48" s="168">
        <v>0</v>
      </c>
      <c r="E48" s="168">
        <v>0</v>
      </c>
      <c r="F48" s="168">
        <v>0</v>
      </c>
      <c r="G48" s="168">
        <v>0</v>
      </c>
      <c r="H48" s="168">
        <v>0</v>
      </c>
      <c r="I48" s="168">
        <v>0</v>
      </c>
      <c r="J48" s="168">
        <v>0</v>
      </c>
      <c r="K48" s="168">
        <v>0</v>
      </c>
      <c r="L48" s="168">
        <v>0</v>
      </c>
      <c r="M48" s="168">
        <v>0</v>
      </c>
      <c r="N48" s="168">
        <v>0</v>
      </c>
    </row>
    <row r="49" spans="1:14" ht="26.25">
      <c r="A49" s="61">
        <v>13</v>
      </c>
      <c r="B49" s="166" t="s">
        <v>128</v>
      </c>
      <c r="C49" s="172">
        <v>0</v>
      </c>
      <c r="D49" s="168">
        <v>0</v>
      </c>
      <c r="E49" s="168">
        <v>0</v>
      </c>
      <c r="F49" s="168">
        <v>0</v>
      </c>
      <c r="G49" s="168">
        <v>0</v>
      </c>
      <c r="H49" s="168">
        <v>0</v>
      </c>
      <c r="I49" s="168">
        <v>0</v>
      </c>
      <c r="J49" s="168">
        <v>0</v>
      </c>
      <c r="K49" s="168">
        <v>0</v>
      </c>
      <c r="L49" s="168">
        <v>0</v>
      </c>
      <c r="M49" s="168">
        <v>0</v>
      </c>
      <c r="N49" s="168">
        <v>0</v>
      </c>
    </row>
    <row r="50" spans="1:14" ht="26.25">
      <c r="A50" s="61">
        <v>14</v>
      </c>
      <c r="B50" s="166" t="s">
        <v>129</v>
      </c>
      <c r="C50" s="172">
        <v>0</v>
      </c>
      <c r="D50" s="168">
        <v>0</v>
      </c>
      <c r="E50" s="168">
        <v>0</v>
      </c>
      <c r="F50" s="168">
        <v>0</v>
      </c>
      <c r="G50" s="168">
        <v>0</v>
      </c>
      <c r="H50" s="168">
        <v>0</v>
      </c>
      <c r="I50" s="168">
        <v>0</v>
      </c>
      <c r="J50" s="168">
        <v>0</v>
      </c>
      <c r="K50" s="168">
        <v>0</v>
      </c>
      <c r="L50" s="168">
        <v>0</v>
      </c>
      <c r="M50" s="168">
        <v>0</v>
      </c>
      <c r="N50" s="168">
        <v>0</v>
      </c>
    </row>
    <row r="51" spans="1:14" ht="15">
      <c r="A51" s="1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</sheetData>
  <sheetProtection/>
  <mergeCells count="22">
    <mergeCell ref="A34:N34"/>
    <mergeCell ref="A36:B36"/>
    <mergeCell ref="A35:B35"/>
    <mergeCell ref="J6:J7"/>
    <mergeCell ref="K6:N6"/>
    <mergeCell ref="A24:N24"/>
    <mergeCell ref="A25:B25"/>
    <mergeCell ref="A26:N26"/>
    <mergeCell ref="A27:B27"/>
    <mergeCell ref="A12:B12"/>
    <mergeCell ref="A14:B14"/>
    <mergeCell ref="A5:A8"/>
    <mergeCell ref="B5:B8"/>
    <mergeCell ref="J5:N5"/>
    <mergeCell ref="A10:B10"/>
    <mergeCell ref="A11:N11"/>
    <mergeCell ref="K2:N2"/>
    <mergeCell ref="C3:K3"/>
    <mergeCell ref="C5:I5"/>
    <mergeCell ref="D6:I6"/>
    <mergeCell ref="C6:C7"/>
    <mergeCell ref="A13:N13"/>
  </mergeCells>
  <printOptions/>
  <pageMargins left="0.1968503937007874" right="0.1968503937007874" top="0.35433070866141736" bottom="0.1968503937007874" header="0.31496062992125984" footer="0.31496062992125984"/>
  <pageSetup horizontalDpi="600" verticalDpi="600" orientation="landscape" paperSize="9" scale="43" r:id="rId1"/>
  <colBreaks count="1" manualBreakCount="1">
    <brk id="14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SheetLayoutView="100" zoomScalePageLayoutView="0" workbookViewId="0" topLeftCell="A19">
      <selection activeCell="G50" sqref="G50"/>
    </sheetView>
  </sheetViews>
  <sheetFormatPr defaultColWidth="9.140625" defaultRowHeight="15"/>
  <cols>
    <col min="1" max="1" width="4.7109375" style="95" customWidth="1"/>
    <col min="2" max="2" width="20.7109375" style="10" customWidth="1"/>
    <col min="3" max="3" width="14.421875" style="10" customWidth="1"/>
    <col min="4" max="4" width="14.140625" style="10" customWidth="1"/>
    <col min="5" max="5" width="9.140625" style="10" customWidth="1"/>
    <col min="6" max="6" width="13.28125" style="10" customWidth="1"/>
    <col min="7" max="7" width="11.00390625" style="10" customWidth="1"/>
    <col min="8" max="8" width="14.140625" style="10" customWidth="1"/>
    <col min="9" max="9" width="9.140625" style="10" customWidth="1"/>
    <col min="10" max="10" width="12.57421875" style="10" customWidth="1"/>
    <col min="11" max="11" width="10.421875" style="10" customWidth="1"/>
    <col min="12" max="12" width="13.140625" style="10" customWidth="1"/>
    <col min="13" max="13" width="9.140625" style="10" customWidth="1"/>
    <col min="14" max="14" width="14.00390625" style="10" customWidth="1"/>
    <col min="15" max="15" width="12.7109375" style="10" customWidth="1"/>
    <col min="16" max="16" width="12.8515625" style="10" customWidth="1"/>
    <col min="17" max="17" width="13.140625" style="10" customWidth="1"/>
    <col min="18" max="18" width="12.421875" style="10" bestFit="1" customWidth="1"/>
    <col min="19" max="19" width="15.00390625" style="10" bestFit="1" customWidth="1"/>
    <col min="20" max="16384" width="9.140625" style="10" customWidth="1"/>
  </cols>
  <sheetData>
    <row r="1" spans="15:18" ht="15">
      <c r="O1" s="97"/>
      <c r="P1" s="278" t="s">
        <v>78</v>
      </c>
      <c r="Q1" s="278"/>
      <c r="R1" s="278"/>
    </row>
    <row r="2" spans="15:18" ht="78.75" customHeight="1">
      <c r="O2" s="98"/>
      <c r="P2" s="218" t="s">
        <v>26</v>
      </c>
      <c r="Q2" s="218"/>
      <c r="R2" s="218"/>
    </row>
    <row r="3" spans="4:15" ht="62.25" customHeight="1">
      <c r="D3" s="263" t="s">
        <v>79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5" spans="1:18" ht="26.25" customHeight="1">
      <c r="A5" s="224" t="s">
        <v>0</v>
      </c>
      <c r="B5" s="256" t="s">
        <v>1</v>
      </c>
      <c r="C5" s="259" t="s">
        <v>76</v>
      </c>
      <c r="D5" s="261" t="s">
        <v>72</v>
      </c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27" t="s">
        <v>73</v>
      </c>
      <c r="P5" s="228"/>
      <c r="Q5" s="228"/>
      <c r="R5" s="229"/>
    </row>
    <row r="6" spans="1:18" ht="153">
      <c r="A6" s="225"/>
      <c r="B6" s="257"/>
      <c r="C6" s="260"/>
      <c r="D6" s="116" t="s">
        <v>59</v>
      </c>
      <c r="E6" s="254" t="s">
        <v>60</v>
      </c>
      <c r="F6" s="255"/>
      <c r="G6" s="254" t="s">
        <v>61</v>
      </c>
      <c r="H6" s="255"/>
      <c r="I6" s="254" t="s">
        <v>62</v>
      </c>
      <c r="J6" s="255"/>
      <c r="K6" s="254" t="s">
        <v>63</v>
      </c>
      <c r="L6" s="255"/>
      <c r="M6" s="254" t="s">
        <v>64</v>
      </c>
      <c r="N6" s="255"/>
      <c r="O6" s="112" t="s">
        <v>65</v>
      </c>
      <c r="P6" s="112" t="s">
        <v>66</v>
      </c>
      <c r="Q6" s="112" t="s">
        <v>74</v>
      </c>
      <c r="R6" s="99" t="s">
        <v>94</v>
      </c>
    </row>
    <row r="7" spans="1:18" ht="15">
      <c r="A7" s="225"/>
      <c r="B7" s="258"/>
      <c r="C7" s="6" t="s">
        <v>67</v>
      </c>
      <c r="D7" s="7" t="s">
        <v>67</v>
      </c>
      <c r="E7" s="4" t="s">
        <v>68</v>
      </c>
      <c r="F7" s="115" t="s">
        <v>67</v>
      </c>
      <c r="G7" s="115" t="s">
        <v>69</v>
      </c>
      <c r="H7" s="115" t="s">
        <v>67</v>
      </c>
      <c r="I7" s="7" t="s">
        <v>69</v>
      </c>
      <c r="J7" s="7" t="s">
        <v>67</v>
      </c>
      <c r="K7" s="115" t="s">
        <v>69</v>
      </c>
      <c r="L7" s="115" t="s">
        <v>67</v>
      </c>
      <c r="M7" s="115" t="s">
        <v>70</v>
      </c>
      <c r="N7" s="115" t="s">
        <v>67</v>
      </c>
      <c r="O7" s="7" t="s">
        <v>67</v>
      </c>
      <c r="P7" s="7" t="s">
        <v>67</v>
      </c>
      <c r="Q7" s="7" t="s">
        <v>67</v>
      </c>
      <c r="R7" s="7" t="s">
        <v>67</v>
      </c>
    </row>
    <row r="8" spans="1:18" ht="15">
      <c r="A8" s="53">
        <v>1</v>
      </c>
      <c r="B8" s="54">
        <v>2</v>
      </c>
      <c r="C8" s="53">
        <v>3</v>
      </c>
      <c r="D8" s="54">
        <v>4</v>
      </c>
      <c r="E8" s="53">
        <v>5</v>
      </c>
      <c r="F8" s="54">
        <v>6</v>
      </c>
      <c r="G8" s="53">
        <v>7</v>
      </c>
      <c r="H8" s="54">
        <v>8</v>
      </c>
      <c r="I8" s="53">
        <v>9</v>
      </c>
      <c r="J8" s="54">
        <v>10</v>
      </c>
      <c r="K8" s="53">
        <v>11</v>
      </c>
      <c r="L8" s="54">
        <v>12</v>
      </c>
      <c r="M8" s="53">
        <v>13</v>
      </c>
      <c r="N8" s="54">
        <v>14</v>
      </c>
      <c r="O8" s="53">
        <v>15</v>
      </c>
      <c r="P8" s="54">
        <v>16</v>
      </c>
      <c r="Q8" s="53">
        <v>17</v>
      </c>
      <c r="R8" s="54">
        <v>18</v>
      </c>
    </row>
    <row r="9" spans="1:19" ht="40.5" customHeight="1">
      <c r="A9" s="267" t="s">
        <v>11</v>
      </c>
      <c r="B9" s="267"/>
      <c r="C9" s="9">
        <f>SUM(C11,C24)</f>
        <v>24906707.549999997</v>
      </c>
      <c r="D9" s="9">
        <f aca="true" t="shared" si="0" ref="D9:R9">SUM(D11,D24)</f>
        <v>0</v>
      </c>
      <c r="E9" s="151">
        <f t="shared" si="0"/>
        <v>0</v>
      </c>
      <c r="F9" s="9">
        <f t="shared" si="0"/>
        <v>0</v>
      </c>
      <c r="G9" s="9">
        <f t="shared" si="0"/>
        <v>7754</v>
      </c>
      <c r="H9" s="9">
        <f t="shared" si="0"/>
        <v>22059203.339999996</v>
      </c>
      <c r="I9" s="9">
        <f t="shared" si="0"/>
        <v>0</v>
      </c>
      <c r="J9" s="9">
        <f t="shared" si="0"/>
        <v>0</v>
      </c>
      <c r="K9" s="9">
        <f t="shared" si="0"/>
        <v>903</v>
      </c>
      <c r="L9" s="9">
        <f t="shared" si="0"/>
        <v>2847504.21</v>
      </c>
      <c r="M9" s="9">
        <f t="shared" si="0"/>
        <v>0</v>
      </c>
      <c r="N9" s="9">
        <f t="shared" si="0"/>
        <v>0</v>
      </c>
      <c r="O9" s="9">
        <f t="shared" si="0"/>
        <v>0</v>
      </c>
      <c r="P9" s="9">
        <f t="shared" si="0"/>
        <v>0</v>
      </c>
      <c r="Q9" s="9">
        <f t="shared" si="0"/>
        <v>0</v>
      </c>
      <c r="R9" s="9">
        <f t="shared" si="0"/>
        <v>0</v>
      </c>
      <c r="S9" s="64"/>
    </row>
    <row r="10" spans="1:18" ht="15">
      <c r="A10" s="275" t="s">
        <v>9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55"/>
    </row>
    <row r="11" spans="1:18" ht="15">
      <c r="A11" s="248" t="s">
        <v>10</v>
      </c>
      <c r="B11" s="248"/>
      <c r="C11" s="96">
        <f>C13</f>
        <v>16118332.899999999</v>
      </c>
      <c r="D11" s="96">
        <f aca="true" t="shared" si="1" ref="D11:R11">D13</f>
        <v>0</v>
      </c>
      <c r="E11" s="152">
        <f t="shared" si="1"/>
        <v>0</v>
      </c>
      <c r="F11" s="96">
        <f t="shared" si="1"/>
        <v>0</v>
      </c>
      <c r="G11" s="96">
        <f t="shared" si="1"/>
        <v>4090</v>
      </c>
      <c r="H11" s="96">
        <f t="shared" si="1"/>
        <v>13270828.689999998</v>
      </c>
      <c r="I11" s="96">
        <f t="shared" si="1"/>
        <v>0</v>
      </c>
      <c r="J11" s="96">
        <f t="shared" si="1"/>
        <v>0</v>
      </c>
      <c r="K11" s="96">
        <f t="shared" si="1"/>
        <v>903</v>
      </c>
      <c r="L11" s="96">
        <f t="shared" si="1"/>
        <v>2847504.21</v>
      </c>
      <c r="M11" s="96">
        <f t="shared" si="1"/>
        <v>0</v>
      </c>
      <c r="N11" s="96">
        <f t="shared" si="1"/>
        <v>0</v>
      </c>
      <c r="O11" s="96">
        <f t="shared" si="1"/>
        <v>0</v>
      </c>
      <c r="P11" s="96">
        <f t="shared" si="1"/>
        <v>0</v>
      </c>
      <c r="Q11" s="96">
        <f t="shared" si="1"/>
        <v>0</v>
      </c>
      <c r="R11" s="96">
        <f t="shared" si="1"/>
        <v>0</v>
      </c>
    </row>
    <row r="12" spans="1:18" ht="15">
      <c r="A12" s="266" t="s">
        <v>96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55"/>
    </row>
    <row r="13" spans="1:18" ht="40.5" customHeight="1">
      <c r="A13" s="267" t="s">
        <v>11</v>
      </c>
      <c r="B13" s="267"/>
      <c r="C13" s="5">
        <f aca="true" t="shared" si="2" ref="C13:Q13">SUM(C14:C22)</f>
        <v>16118332.899999999</v>
      </c>
      <c r="D13" s="5">
        <f t="shared" si="2"/>
        <v>0</v>
      </c>
      <c r="E13" s="57">
        <f t="shared" si="2"/>
        <v>0</v>
      </c>
      <c r="F13" s="5">
        <f t="shared" si="2"/>
        <v>0</v>
      </c>
      <c r="G13" s="5">
        <f t="shared" si="2"/>
        <v>4090</v>
      </c>
      <c r="H13" s="5">
        <f t="shared" si="2"/>
        <v>13270828.689999998</v>
      </c>
      <c r="I13" s="5">
        <f t="shared" si="2"/>
        <v>0</v>
      </c>
      <c r="J13" s="5">
        <f t="shared" si="2"/>
        <v>0</v>
      </c>
      <c r="K13" s="5">
        <f t="shared" si="2"/>
        <v>903</v>
      </c>
      <c r="L13" s="5">
        <f t="shared" si="2"/>
        <v>2847504.21</v>
      </c>
      <c r="M13" s="5">
        <f t="shared" si="2"/>
        <v>0</v>
      </c>
      <c r="N13" s="5">
        <f t="shared" si="2"/>
        <v>0</v>
      </c>
      <c r="O13" s="5">
        <f t="shared" si="2"/>
        <v>0</v>
      </c>
      <c r="P13" s="5">
        <f t="shared" si="2"/>
        <v>0</v>
      </c>
      <c r="Q13" s="5">
        <f t="shared" si="2"/>
        <v>0</v>
      </c>
      <c r="R13" s="5">
        <f>SUM(Q14:Q22)</f>
        <v>0</v>
      </c>
    </row>
    <row r="14" spans="1:18" ht="26.25">
      <c r="A14" s="58">
        <v>1</v>
      </c>
      <c r="B14" s="2" t="s">
        <v>71</v>
      </c>
      <c r="C14" s="62">
        <f>D14+F14+H14+J14+L14+N14+O14+P14+Q14+R14</f>
        <v>2785942.86</v>
      </c>
      <c r="D14" s="60">
        <v>0</v>
      </c>
      <c r="E14" s="59">
        <v>0</v>
      </c>
      <c r="F14" s="60">
        <v>0</v>
      </c>
      <c r="G14" s="60">
        <v>450</v>
      </c>
      <c r="H14" s="62">
        <v>2785942.86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</row>
    <row r="15" spans="1:18" ht="26.25">
      <c r="A15" s="58">
        <v>2</v>
      </c>
      <c r="B15" s="2" t="s">
        <v>16</v>
      </c>
      <c r="C15" s="62">
        <f aca="true" t="shared" si="3" ref="C15:C22">D15+F15+H15+J15+L15+N15+O15+P15+Q15+R15</f>
        <v>887798.9</v>
      </c>
      <c r="D15" s="60">
        <v>0</v>
      </c>
      <c r="E15" s="59">
        <v>0</v>
      </c>
      <c r="F15" s="60">
        <v>0</v>
      </c>
      <c r="G15" s="60">
        <v>640</v>
      </c>
      <c r="H15" s="62">
        <v>887798.9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</row>
    <row r="16" spans="1:18" ht="26.25">
      <c r="A16" s="58">
        <v>3</v>
      </c>
      <c r="B16" s="2" t="s">
        <v>17</v>
      </c>
      <c r="C16" s="62">
        <f t="shared" si="3"/>
        <v>2093228.79</v>
      </c>
      <c r="D16" s="60">
        <v>0</v>
      </c>
      <c r="E16" s="59">
        <v>0</v>
      </c>
      <c r="F16" s="60">
        <v>0</v>
      </c>
      <c r="G16" s="60">
        <v>850</v>
      </c>
      <c r="H16" s="62">
        <v>2093228.79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</row>
    <row r="17" spans="1:18" ht="26.25">
      <c r="A17" s="58">
        <v>4</v>
      </c>
      <c r="B17" s="2" t="s">
        <v>18</v>
      </c>
      <c r="C17" s="62">
        <f t="shared" si="3"/>
        <v>597814.61</v>
      </c>
      <c r="D17" s="60">
        <v>0</v>
      </c>
      <c r="E17" s="59">
        <v>0</v>
      </c>
      <c r="F17" s="60">
        <v>0</v>
      </c>
      <c r="G17" s="60">
        <v>300</v>
      </c>
      <c r="H17" s="62">
        <v>597814.61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</row>
    <row r="18" spans="1:18" ht="39">
      <c r="A18" s="58">
        <v>5</v>
      </c>
      <c r="B18" s="2" t="s">
        <v>19</v>
      </c>
      <c r="C18" s="62">
        <f t="shared" si="3"/>
        <v>1478760.72</v>
      </c>
      <c r="D18" s="60">
        <v>0</v>
      </c>
      <c r="E18" s="59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453</v>
      </c>
      <c r="L18" s="62">
        <v>1478760.72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</row>
    <row r="19" spans="1:18" ht="26.25">
      <c r="A19" s="58">
        <v>6</v>
      </c>
      <c r="B19" s="2" t="s">
        <v>20</v>
      </c>
      <c r="C19" s="62">
        <f t="shared" si="3"/>
        <v>3081844.04</v>
      </c>
      <c r="D19" s="60">
        <v>0</v>
      </c>
      <c r="E19" s="59">
        <v>0</v>
      </c>
      <c r="F19" s="60">
        <v>0</v>
      </c>
      <c r="G19" s="60">
        <v>750</v>
      </c>
      <c r="H19" s="62">
        <v>3081844.04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</row>
    <row r="20" spans="1:18" ht="26.25">
      <c r="A20" s="58">
        <v>7</v>
      </c>
      <c r="B20" s="2" t="s">
        <v>21</v>
      </c>
      <c r="C20" s="62">
        <f t="shared" si="3"/>
        <v>1245119.7</v>
      </c>
      <c r="D20" s="60">
        <v>0</v>
      </c>
      <c r="E20" s="59">
        <v>0</v>
      </c>
      <c r="F20" s="60">
        <v>0</v>
      </c>
      <c r="G20" s="60">
        <v>380</v>
      </c>
      <c r="H20" s="62">
        <v>1245119.7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</row>
    <row r="21" spans="1:18" ht="26.25">
      <c r="A21" s="58">
        <v>8</v>
      </c>
      <c r="B21" s="2" t="s">
        <v>22</v>
      </c>
      <c r="C21" s="62">
        <f t="shared" si="3"/>
        <v>901726.36</v>
      </c>
      <c r="D21" s="60">
        <v>0</v>
      </c>
      <c r="E21" s="59">
        <v>0</v>
      </c>
      <c r="F21" s="60">
        <v>0</v>
      </c>
      <c r="G21" s="60">
        <v>350</v>
      </c>
      <c r="H21" s="62">
        <v>901726.36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</row>
    <row r="22" spans="1:18" ht="26.25">
      <c r="A22" s="58">
        <v>9</v>
      </c>
      <c r="B22" s="2" t="s">
        <v>23</v>
      </c>
      <c r="C22" s="62">
        <f t="shared" si="3"/>
        <v>3046096.92</v>
      </c>
      <c r="D22" s="60">
        <v>0</v>
      </c>
      <c r="E22" s="59">
        <v>0</v>
      </c>
      <c r="F22" s="60">
        <v>0</v>
      </c>
      <c r="G22" s="60">
        <v>370</v>
      </c>
      <c r="H22" s="60">
        <v>1677353.43</v>
      </c>
      <c r="I22" s="60">
        <v>0</v>
      </c>
      <c r="J22" s="60">
        <v>0</v>
      </c>
      <c r="K22" s="60">
        <v>450</v>
      </c>
      <c r="L22" s="60">
        <v>1368743.49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</row>
    <row r="23" spans="1:18" ht="15">
      <c r="A23" s="249" t="s">
        <v>109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1"/>
    </row>
    <row r="24" spans="1:18" ht="15">
      <c r="A24" s="244" t="s">
        <v>110</v>
      </c>
      <c r="B24" s="244"/>
      <c r="C24" s="9">
        <f>C26</f>
        <v>8788374.65</v>
      </c>
      <c r="D24" s="9">
        <f aca="true" t="shared" si="4" ref="D24:R24">D26</f>
        <v>0</v>
      </c>
      <c r="E24" s="151">
        <f t="shared" si="4"/>
        <v>0</v>
      </c>
      <c r="F24" s="9">
        <f t="shared" si="4"/>
        <v>0</v>
      </c>
      <c r="G24" s="9">
        <f t="shared" si="4"/>
        <v>3664</v>
      </c>
      <c r="H24" s="9">
        <f t="shared" si="4"/>
        <v>8788374.65</v>
      </c>
      <c r="I24" s="9">
        <f t="shared" si="4"/>
        <v>0</v>
      </c>
      <c r="J24" s="9">
        <f t="shared" si="4"/>
        <v>0</v>
      </c>
      <c r="K24" s="9">
        <f t="shared" si="4"/>
        <v>0</v>
      </c>
      <c r="L24" s="9">
        <f t="shared" si="4"/>
        <v>0</v>
      </c>
      <c r="M24" s="9">
        <f t="shared" si="4"/>
        <v>0</v>
      </c>
      <c r="N24" s="9">
        <f t="shared" si="4"/>
        <v>0</v>
      </c>
      <c r="O24" s="9">
        <f t="shared" si="4"/>
        <v>0</v>
      </c>
      <c r="P24" s="9">
        <f t="shared" si="4"/>
        <v>0</v>
      </c>
      <c r="Q24" s="9">
        <f t="shared" si="4"/>
        <v>0</v>
      </c>
      <c r="R24" s="9">
        <f t="shared" si="4"/>
        <v>0</v>
      </c>
    </row>
    <row r="25" spans="1:18" ht="15">
      <c r="A25" s="252" t="s">
        <v>96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1"/>
    </row>
    <row r="26" spans="1:18" ht="38.25" customHeight="1">
      <c r="A26" s="233" t="s">
        <v>11</v>
      </c>
      <c r="B26" s="234"/>
      <c r="C26" s="5">
        <f aca="true" t="shared" si="5" ref="C26:R26">SUM(C27:C32)</f>
        <v>8788374.65</v>
      </c>
      <c r="D26" s="5">
        <f t="shared" si="5"/>
        <v>0</v>
      </c>
      <c r="E26" s="153">
        <f t="shared" si="5"/>
        <v>0</v>
      </c>
      <c r="F26" s="5">
        <f t="shared" si="5"/>
        <v>0</v>
      </c>
      <c r="G26" s="5">
        <f t="shared" si="5"/>
        <v>3664</v>
      </c>
      <c r="H26" s="5">
        <f t="shared" si="5"/>
        <v>8788374.65</v>
      </c>
      <c r="I26" s="5">
        <f t="shared" si="5"/>
        <v>0</v>
      </c>
      <c r="J26" s="5">
        <f t="shared" si="5"/>
        <v>0</v>
      </c>
      <c r="K26" s="5">
        <f t="shared" si="5"/>
        <v>0</v>
      </c>
      <c r="L26" s="5">
        <f t="shared" si="5"/>
        <v>0</v>
      </c>
      <c r="M26" s="5">
        <f t="shared" si="5"/>
        <v>0</v>
      </c>
      <c r="N26" s="5">
        <f t="shared" si="5"/>
        <v>0</v>
      </c>
      <c r="O26" s="5">
        <f t="shared" si="5"/>
        <v>0</v>
      </c>
      <c r="P26" s="5">
        <f t="shared" si="5"/>
        <v>0</v>
      </c>
      <c r="Q26" s="5">
        <f t="shared" si="5"/>
        <v>0</v>
      </c>
      <c r="R26" s="5">
        <f t="shared" si="5"/>
        <v>0</v>
      </c>
    </row>
    <row r="27" spans="1:18" ht="25.5">
      <c r="A27" s="58">
        <v>1</v>
      </c>
      <c r="B27" s="124" t="s">
        <v>102</v>
      </c>
      <c r="C27" s="140">
        <f aca="true" t="shared" si="6" ref="C27:C32">D27+F27+H27+J27+L27+N27+O27+P27+Q27+R27</f>
        <v>1726256.93</v>
      </c>
      <c r="D27" s="141">
        <v>0</v>
      </c>
      <c r="E27" s="59">
        <v>0</v>
      </c>
      <c r="F27" s="141">
        <v>0</v>
      </c>
      <c r="G27" s="141">
        <v>788</v>
      </c>
      <c r="H27" s="141">
        <v>1726256.93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</row>
    <row r="28" spans="1:18" ht="25.5">
      <c r="A28" s="58">
        <v>2</v>
      </c>
      <c r="B28" s="124" t="s">
        <v>104</v>
      </c>
      <c r="C28" s="140">
        <f t="shared" si="6"/>
        <v>480224.62</v>
      </c>
      <c r="D28" s="141">
        <v>0</v>
      </c>
      <c r="E28" s="59">
        <v>0</v>
      </c>
      <c r="F28" s="141">
        <v>0</v>
      </c>
      <c r="G28" s="141">
        <v>228</v>
      </c>
      <c r="H28" s="141">
        <v>480224.62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</row>
    <row r="29" spans="1:18" ht="25.5">
      <c r="A29" s="58">
        <v>3</v>
      </c>
      <c r="B29" s="124" t="s">
        <v>105</v>
      </c>
      <c r="C29" s="140">
        <f t="shared" si="6"/>
        <v>1518373.66</v>
      </c>
      <c r="D29" s="141">
        <v>0</v>
      </c>
      <c r="E29" s="59">
        <v>0</v>
      </c>
      <c r="F29" s="141">
        <v>0</v>
      </c>
      <c r="G29" s="141">
        <v>600</v>
      </c>
      <c r="H29" s="141">
        <v>1518373.66</v>
      </c>
      <c r="I29" s="141">
        <v>0</v>
      </c>
      <c r="J29" s="141">
        <v>0</v>
      </c>
      <c r="K29" s="60">
        <v>0</v>
      </c>
      <c r="L29" s="60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</row>
    <row r="30" spans="1:18" ht="25.5">
      <c r="A30" s="58">
        <v>4</v>
      </c>
      <c r="B30" s="124" t="s">
        <v>106</v>
      </c>
      <c r="C30" s="140">
        <f t="shared" si="6"/>
        <v>1740438.95</v>
      </c>
      <c r="D30" s="141">
        <v>0</v>
      </c>
      <c r="E30" s="59">
        <v>0</v>
      </c>
      <c r="F30" s="141">
        <v>0</v>
      </c>
      <c r="G30" s="141">
        <v>689</v>
      </c>
      <c r="H30" s="141">
        <v>1740438.95</v>
      </c>
      <c r="I30" s="141">
        <v>0</v>
      </c>
      <c r="J30" s="141">
        <v>0</v>
      </c>
      <c r="K30" s="60">
        <v>0</v>
      </c>
      <c r="L30" s="60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</row>
    <row r="31" spans="1:18" ht="25.5">
      <c r="A31" s="58">
        <v>5</v>
      </c>
      <c r="B31" s="124" t="s">
        <v>107</v>
      </c>
      <c r="C31" s="140">
        <f t="shared" si="6"/>
        <v>1774727.12</v>
      </c>
      <c r="D31" s="141">
        <v>0</v>
      </c>
      <c r="E31" s="59">
        <v>0</v>
      </c>
      <c r="F31" s="141">
        <v>0</v>
      </c>
      <c r="G31" s="141">
        <v>695</v>
      </c>
      <c r="H31" s="141">
        <v>1774727.12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</row>
    <row r="32" spans="1:18" ht="25.5">
      <c r="A32" s="58">
        <v>6</v>
      </c>
      <c r="B32" s="124" t="s">
        <v>108</v>
      </c>
      <c r="C32" s="140">
        <f t="shared" si="6"/>
        <v>1548353.37</v>
      </c>
      <c r="D32" s="141">
        <v>0</v>
      </c>
      <c r="E32" s="59">
        <v>0</v>
      </c>
      <c r="F32" s="141">
        <v>0</v>
      </c>
      <c r="G32" s="141">
        <v>664</v>
      </c>
      <c r="H32" s="141">
        <v>1548353.37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60">
        <v>0</v>
      </c>
      <c r="R32" s="141">
        <v>0</v>
      </c>
    </row>
    <row r="33" spans="1:18" ht="15">
      <c r="A33" s="215">
        <v>2019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7"/>
    </row>
    <row r="34" spans="1:18" ht="15">
      <c r="A34" s="237" t="s">
        <v>110</v>
      </c>
      <c r="B34" s="240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42.75" customHeight="1">
      <c r="A35" s="237" t="s">
        <v>11</v>
      </c>
      <c r="B35" s="240"/>
      <c r="C35" s="55"/>
      <c r="D35" s="55"/>
      <c r="E35" s="55"/>
      <c r="F35" s="55"/>
      <c r="G35" s="171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26.25">
      <c r="A36" s="61">
        <v>1</v>
      </c>
      <c r="B36" s="166" t="s">
        <v>116</v>
      </c>
      <c r="C36" s="55"/>
      <c r="D36" s="55"/>
      <c r="E36" s="55"/>
      <c r="F36" s="55"/>
      <c r="G36" s="171">
        <v>504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26.25">
      <c r="A37" s="61">
        <v>2</v>
      </c>
      <c r="B37" s="166" t="s">
        <v>117</v>
      </c>
      <c r="C37" s="55"/>
      <c r="D37" s="55"/>
      <c r="E37" s="55"/>
      <c r="F37" s="55"/>
      <c r="G37" s="171">
        <v>520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26.25">
      <c r="A38" s="61">
        <v>3</v>
      </c>
      <c r="B38" s="166" t="s">
        <v>118</v>
      </c>
      <c r="C38" s="55"/>
      <c r="D38" s="55"/>
      <c r="E38" s="55"/>
      <c r="F38" s="55"/>
      <c r="G38" s="171">
        <v>431.5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26.25">
      <c r="A39" s="61">
        <v>4</v>
      </c>
      <c r="B39" s="166" t="s">
        <v>119</v>
      </c>
      <c r="C39" s="55"/>
      <c r="D39" s="55"/>
      <c r="E39" s="55"/>
      <c r="F39" s="55"/>
      <c r="G39" s="171">
        <v>435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6.25">
      <c r="A40" s="61">
        <v>5</v>
      </c>
      <c r="B40" s="166" t="s">
        <v>120</v>
      </c>
      <c r="C40" s="55"/>
      <c r="D40" s="55"/>
      <c r="E40" s="55"/>
      <c r="F40" s="55"/>
      <c r="G40" s="171">
        <v>435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26.25">
      <c r="A41" s="61">
        <v>6</v>
      </c>
      <c r="B41" s="166" t="s">
        <v>121</v>
      </c>
      <c r="C41" s="55"/>
      <c r="D41" s="55"/>
      <c r="E41" s="55"/>
      <c r="F41" s="55"/>
      <c r="G41" s="171">
        <v>468.7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6.25">
      <c r="A42" s="61">
        <v>7</v>
      </c>
      <c r="B42" s="166" t="s">
        <v>122</v>
      </c>
      <c r="C42" s="55"/>
      <c r="D42" s="55"/>
      <c r="E42" s="55"/>
      <c r="F42" s="55"/>
      <c r="G42" s="171">
        <v>317.5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26.25">
      <c r="A43" s="61">
        <v>8</v>
      </c>
      <c r="B43" s="166" t="s">
        <v>123</v>
      </c>
      <c r="C43" s="55"/>
      <c r="D43" s="55"/>
      <c r="E43" s="55"/>
      <c r="F43" s="55"/>
      <c r="G43" s="171">
        <v>600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26.25">
      <c r="A44" s="61">
        <v>9</v>
      </c>
      <c r="B44" s="166" t="s">
        <v>124</v>
      </c>
      <c r="C44" s="55"/>
      <c r="D44" s="55"/>
      <c r="E44" s="55"/>
      <c r="F44" s="55"/>
      <c r="G44" s="171">
        <v>525.2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51.75">
      <c r="A45" s="61">
        <v>10</v>
      </c>
      <c r="B45" s="166" t="s">
        <v>125</v>
      </c>
      <c r="C45" s="55"/>
      <c r="D45" s="55"/>
      <c r="E45" s="55"/>
      <c r="F45" s="55"/>
      <c r="G45" s="171"/>
      <c r="H45" s="55"/>
      <c r="I45" s="55"/>
      <c r="J45" s="55"/>
      <c r="K45" s="55">
        <v>345</v>
      </c>
      <c r="L45" s="55"/>
      <c r="M45" s="55"/>
      <c r="N45" s="55"/>
      <c r="O45" s="55"/>
      <c r="P45" s="55"/>
      <c r="Q45" s="55"/>
      <c r="R45" s="55"/>
    </row>
    <row r="46" spans="1:18" ht="51.75">
      <c r="A46" s="61">
        <v>11</v>
      </c>
      <c r="B46" s="166" t="s">
        <v>126</v>
      </c>
      <c r="C46" s="55"/>
      <c r="D46" s="55"/>
      <c r="E46" s="55"/>
      <c r="F46" s="55"/>
      <c r="G46" s="171"/>
      <c r="H46" s="55"/>
      <c r="I46" s="55"/>
      <c r="J46" s="55"/>
      <c r="K46" s="55">
        <v>729</v>
      </c>
      <c r="L46" s="55"/>
      <c r="M46" s="55"/>
      <c r="N46" s="55"/>
      <c r="O46" s="55"/>
      <c r="P46" s="55"/>
      <c r="Q46" s="55"/>
      <c r="R46" s="55"/>
    </row>
    <row r="47" spans="1:18" ht="26.25">
      <c r="A47" s="61">
        <v>12</v>
      </c>
      <c r="B47" s="166" t="s">
        <v>127</v>
      </c>
      <c r="C47" s="55"/>
      <c r="D47" s="55"/>
      <c r="E47" s="55"/>
      <c r="F47" s="55"/>
      <c r="G47" s="171">
        <v>262.5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26.25">
      <c r="A48" s="61">
        <v>13</v>
      </c>
      <c r="B48" s="166" t="s">
        <v>128</v>
      </c>
      <c r="C48" s="55"/>
      <c r="D48" s="55"/>
      <c r="E48" s="55"/>
      <c r="F48" s="55"/>
      <c r="G48" s="171">
        <v>423.7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26.25">
      <c r="A49" s="61">
        <v>14</v>
      </c>
      <c r="B49" s="166" t="s">
        <v>129</v>
      </c>
      <c r="C49" s="55"/>
      <c r="D49" s="55"/>
      <c r="E49" s="55"/>
      <c r="F49" s="55"/>
      <c r="G49" s="171">
        <v>423.7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</sheetData>
  <sheetProtection/>
  <mergeCells count="25">
    <mergeCell ref="A35:B35"/>
    <mergeCell ref="O5:R5"/>
    <mergeCell ref="I6:J6"/>
    <mergeCell ref="A13:B13"/>
    <mergeCell ref="A11:B11"/>
    <mergeCell ref="A12:Q12"/>
    <mergeCell ref="A33:R33"/>
    <mergeCell ref="A34:B34"/>
    <mergeCell ref="P1:R1"/>
    <mergeCell ref="P2:R2"/>
    <mergeCell ref="A24:B24"/>
    <mergeCell ref="A26:B26"/>
    <mergeCell ref="A23:R23"/>
    <mergeCell ref="A25:R25"/>
    <mergeCell ref="A9:B9"/>
    <mergeCell ref="A10:Q10"/>
    <mergeCell ref="K6:L6"/>
    <mergeCell ref="M6:N6"/>
    <mergeCell ref="D3:O3"/>
    <mergeCell ref="A5:A7"/>
    <mergeCell ref="B5:B7"/>
    <mergeCell ref="C5:C6"/>
    <mergeCell ref="D5:N5"/>
    <mergeCell ref="E6:F6"/>
    <mergeCell ref="G6:H6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6"/>
  <sheetViews>
    <sheetView view="pageBreakPreview" zoomScaleSheetLayoutView="100" zoomScalePageLayoutView="0" workbookViewId="0" topLeftCell="A19">
      <selection activeCell="A24" sqref="A24:N24"/>
    </sheetView>
  </sheetViews>
  <sheetFormatPr defaultColWidth="9.140625" defaultRowHeight="15"/>
  <cols>
    <col min="1" max="1" width="4.8515625" style="95" customWidth="1"/>
    <col min="2" max="2" width="20.421875" style="10" customWidth="1"/>
    <col min="3" max="3" width="16.00390625" style="10" customWidth="1"/>
    <col min="4" max="4" width="16.140625" style="10" customWidth="1"/>
    <col min="5" max="5" width="13.7109375" style="10" customWidth="1"/>
    <col min="6" max="6" width="14.57421875" style="10" customWidth="1"/>
    <col min="7" max="7" width="13.57421875" style="10" customWidth="1"/>
    <col min="8" max="8" width="13.421875" style="10" customWidth="1"/>
    <col min="9" max="9" width="14.140625" style="10" customWidth="1"/>
    <col min="10" max="10" width="12.28125" style="10" customWidth="1"/>
    <col min="11" max="11" width="13.140625" style="10" customWidth="1"/>
    <col min="12" max="12" width="15.140625" style="10" customWidth="1"/>
    <col min="13" max="13" width="13.8515625" style="10" customWidth="1"/>
    <col min="14" max="14" width="13.140625" style="10" customWidth="1"/>
    <col min="15" max="15" width="12.421875" style="10" bestFit="1" customWidth="1"/>
    <col min="16" max="16" width="13.57421875" style="10" bestFit="1" customWidth="1"/>
    <col min="17" max="16384" width="9.140625" style="10" customWidth="1"/>
  </cols>
  <sheetData>
    <row r="1" spans="11:14" ht="15">
      <c r="K1" s="56" t="s">
        <v>92</v>
      </c>
      <c r="L1" s="56"/>
      <c r="M1" s="56"/>
      <c r="N1" s="56"/>
    </row>
    <row r="2" spans="11:14" ht="56.25" customHeight="1">
      <c r="K2" s="218" t="s">
        <v>26</v>
      </c>
      <c r="L2" s="218"/>
      <c r="M2" s="218"/>
      <c r="N2" s="218"/>
    </row>
    <row r="3" spans="3:12" ht="95.25" customHeight="1">
      <c r="C3" s="263" t="s">
        <v>93</v>
      </c>
      <c r="D3" s="263"/>
      <c r="E3" s="263"/>
      <c r="F3" s="263"/>
      <c r="G3" s="263"/>
      <c r="H3" s="263"/>
      <c r="I3" s="263"/>
      <c r="J3" s="263"/>
      <c r="K3" s="263"/>
      <c r="L3" s="114"/>
    </row>
    <row r="5" spans="1:14" ht="15">
      <c r="A5" s="281" t="s">
        <v>0</v>
      </c>
      <c r="B5" s="268" t="s">
        <v>1</v>
      </c>
      <c r="C5" s="261" t="s">
        <v>80</v>
      </c>
      <c r="D5" s="261"/>
      <c r="E5" s="261"/>
      <c r="F5" s="261"/>
      <c r="G5" s="261"/>
      <c r="H5" s="261"/>
      <c r="I5" s="261"/>
      <c r="J5" s="271" t="s">
        <v>89</v>
      </c>
      <c r="K5" s="271"/>
      <c r="L5" s="271"/>
      <c r="M5" s="271"/>
      <c r="N5" s="271"/>
    </row>
    <row r="6" spans="1:14" ht="15">
      <c r="A6" s="282"/>
      <c r="B6" s="269"/>
      <c r="C6" s="220" t="s">
        <v>81</v>
      </c>
      <c r="D6" s="227" t="s">
        <v>88</v>
      </c>
      <c r="E6" s="228"/>
      <c r="F6" s="228"/>
      <c r="G6" s="228"/>
      <c r="H6" s="228"/>
      <c r="I6" s="229"/>
      <c r="J6" s="212" t="s">
        <v>81</v>
      </c>
      <c r="K6" s="227" t="s">
        <v>88</v>
      </c>
      <c r="L6" s="228"/>
      <c r="M6" s="228"/>
      <c r="N6" s="229"/>
    </row>
    <row r="7" spans="1:14" ht="83.25" customHeight="1">
      <c r="A7" s="282"/>
      <c r="B7" s="269"/>
      <c r="C7" s="221"/>
      <c r="D7" s="112" t="s">
        <v>82</v>
      </c>
      <c r="E7" s="112" t="s">
        <v>83</v>
      </c>
      <c r="F7" s="112" t="s">
        <v>84</v>
      </c>
      <c r="G7" s="112" t="s">
        <v>85</v>
      </c>
      <c r="H7" s="112" t="s">
        <v>86</v>
      </c>
      <c r="I7" s="112" t="s">
        <v>87</v>
      </c>
      <c r="J7" s="214"/>
      <c r="K7" s="112" t="s">
        <v>82</v>
      </c>
      <c r="L7" s="112" t="s">
        <v>83</v>
      </c>
      <c r="M7" s="112" t="s">
        <v>84</v>
      </c>
      <c r="N7" s="112" t="s">
        <v>86</v>
      </c>
    </row>
    <row r="8" spans="1:14" ht="15">
      <c r="A8" s="283"/>
      <c r="B8" s="270"/>
      <c r="C8" s="6" t="s">
        <v>67</v>
      </c>
      <c r="D8" s="115" t="s">
        <v>67</v>
      </c>
      <c r="E8" s="115" t="s">
        <v>67</v>
      </c>
      <c r="F8" s="115" t="s">
        <v>67</v>
      </c>
      <c r="G8" s="115" t="s">
        <v>67</v>
      </c>
      <c r="H8" s="115" t="s">
        <v>67</v>
      </c>
      <c r="I8" s="115" t="s">
        <v>67</v>
      </c>
      <c r="J8" s="115" t="s">
        <v>67</v>
      </c>
      <c r="K8" s="115" t="s">
        <v>67</v>
      </c>
      <c r="L8" s="115" t="s">
        <v>67</v>
      </c>
      <c r="M8" s="115" t="s">
        <v>67</v>
      </c>
      <c r="N8" s="115" t="s">
        <v>67</v>
      </c>
    </row>
    <row r="9" spans="1:14" ht="15">
      <c r="A9" s="11">
        <v>1</v>
      </c>
      <c r="B9" s="8">
        <v>2</v>
      </c>
      <c r="C9" s="12">
        <v>3</v>
      </c>
      <c r="D9" s="8">
        <v>4</v>
      </c>
      <c r="E9" s="12">
        <v>5</v>
      </c>
      <c r="F9" s="8">
        <v>6</v>
      </c>
      <c r="G9" s="12">
        <v>7</v>
      </c>
      <c r="H9" s="8">
        <v>8</v>
      </c>
      <c r="I9" s="12">
        <v>9</v>
      </c>
      <c r="J9" s="8">
        <v>10</v>
      </c>
      <c r="K9" s="12">
        <v>11</v>
      </c>
      <c r="L9" s="8">
        <v>12</v>
      </c>
      <c r="M9" s="12">
        <v>13</v>
      </c>
      <c r="N9" s="8">
        <v>14</v>
      </c>
    </row>
    <row r="10" spans="1:14" ht="41.25" customHeight="1">
      <c r="A10" s="279" t="s">
        <v>11</v>
      </c>
      <c r="B10" s="280"/>
      <c r="C10" s="9">
        <f>C12</f>
        <v>0</v>
      </c>
      <c r="D10" s="9">
        <f aca="true" t="shared" si="0" ref="D10:N10">D12</f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</row>
    <row r="11" spans="1:14" ht="15">
      <c r="A11" s="275" t="s">
        <v>9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</row>
    <row r="12" spans="1:14" ht="15">
      <c r="A12" s="248" t="s">
        <v>24</v>
      </c>
      <c r="B12" s="248"/>
      <c r="C12" s="96">
        <f>C14</f>
        <v>0</v>
      </c>
      <c r="D12" s="96">
        <f aca="true" t="shared" si="1" ref="D12:N12">D14</f>
        <v>0</v>
      </c>
      <c r="E12" s="96">
        <f t="shared" si="1"/>
        <v>0</v>
      </c>
      <c r="F12" s="96">
        <f t="shared" si="1"/>
        <v>0</v>
      </c>
      <c r="G12" s="96">
        <f t="shared" si="1"/>
        <v>0</v>
      </c>
      <c r="H12" s="96">
        <f t="shared" si="1"/>
        <v>0</v>
      </c>
      <c r="I12" s="96">
        <f t="shared" si="1"/>
        <v>0</v>
      </c>
      <c r="J12" s="96">
        <f t="shared" si="1"/>
        <v>0</v>
      </c>
      <c r="K12" s="96">
        <f t="shared" si="1"/>
        <v>0</v>
      </c>
      <c r="L12" s="96">
        <f t="shared" si="1"/>
        <v>0</v>
      </c>
      <c r="M12" s="96">
        <f t="shared" si="1"/>
        <v>0</v>
      </c>
      <c r="N12" s="96">
        <f t="shared" si="1"/>
        <v>0</v>
      </c>
    </row>
    <row r="13" spans="1:14" ht="15">
      <c r="A13" s="266" t="s">
        <v>96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</row>
    <row r="14" spans="1:14" ht="40.5" customHeight="1">
      <c r="A14" s="279" t="s">
        <v>11</v>
      </c>
      <c r="B14" s="280"/>
      <c r="C14" s="5">
        <f aca="true" t="shared" si="2" ref="C14:N14">SUM(C15:C23)</f>
        <v>0</v>
      </c>
      <c r="D14" s="5">
        <f t="shared" si="2"/>
        <v>0</v>
      </c>
      <c r="E14" s="5">
        <f t="shared" si="2"/>
        <v>0</v>
      </c>
      <c r="F14" s="5">
        <f t="shared" si="2"/>
        <v>0</v>
      </c>
      <c r="G14" s="5">
        <f t="shared" si="2"/>
        <v>0</v>
      </c>
      <c r="H14" s="5">
        <f t="shared" si="2"/>
        <v>0</v>
      </c>
      <c r="I14" s="5">
        <f t="shared" si="2"/>
        <v>0</v>
      </c>
      <c r="J14" s="5">
        <f t="shared" si="2"/>
        <v>0</v>
      </c>
      <c r="K14" s="5">
        <f t="shared" si="2"/>
        <v>0</v>
      </c>
      <c r="L14" s="5">
        <f t="shared" si="2"/>
        <v>0</v>
      </c>
      <c r="M14" s="5">
        <f t="shared" si="2"/>
        <v>0</v>
      </c>
      <c r="N14" s="5">
        <f t="shared" si="2"/>
        <v>0</v>
      </c>
    </row>
    <row r="15" spans="1:14" ht="28.5" customHeight="1">
      <c r="A15" s="58">
        <v>1</v>
      </c>
      <c r="B15" s="2" t="s">
        <v>71</v>
      </c>
      <c r="C15" s="62">
        <f>SUM(D15:I15)</f>
        <v>0</v>
      </c>
      <c r="D15" s="60">
        <v>0</v>
      </c>
      <c r="E15" s="60">
        <v>0</v>
      </c>
      <c r="F15" s="62">
        <v>0</v>
      </c>
      <c r="G15" s="60">
        <v>0</v>
      </c>
      <c r="H15" s="60">
        <v>0</v>
      </c>
      <c r="I15" s="60">
        <v>0</v>
      </c>
      <c r="J15" s="60">
        <f>SUM(K15:N15)</f>
        <v>0</v>
      </c>
      <c r="K15" s="60">
        <v>0</v>
      </c>
      <c r="L15" s="60">
        <v>0</v>
      </c>
      <c r="M15" s="60">
        <v>0</v>
      </c>
      <c r="N15" s="60">
        <v>0</v>
      </c>
    </row>
    <row r="16" spans="1:14" ht="26.25">
      <c r="A16" s="58">
        <v>2</v>
      </c>
      <c r="B16" s="2" t="s">
        <v>16</v>
      </c>
      <c r="C16" s="62">
        <f aca="true" t="shared" si="3" ref="C16:C23">SUM(D16:I16)</f>
        <v>0</v>
      </c>
      <c r="D16" s="60">
        <v>0</v>
      </c>
      <c r="E16" s="60">
        <v>0</v>
      </c>
      <c r="F16" s="62">
        <v>0</v>
      </c>
      <c r="G16" s="60">
        <v>0</v>
      </c>
      <c r="H16" s="60">
        <v>0</v>
      </c>
      <c r="I16" s="60">
        <v>0</v>
      </c>
      <c r="J16" s="60">
        <f aca="true" t="shared" si="4" ref="J16:J23">SUM(K16:N16)</f>
        <v>0</v>
      </c>
      <c r="K16" s="60">
        <v>0</v>
      </c>
      <c r="L16" s="60">
        <v>0</v>
      </c>
      <c r="M16" s="60">
        <v>0</v>
      </c>
      <c r="N16" s="60">
        <v>0</v>
      </c>
    </row>
    <row r="17" spans="1:14" ht="26.25">
      <c r="A17" s="58">
        <v>3</v>
      </c>
      <c r="B17" s="2" t="s">
        <v>17</v>
      </c>
      <c r="C17" s="62">
        <f t="shared" si="3"/>
        <v>0</v>
      </c>
      <c r="D17" s="60">
        <v>0</v>
      </c>
      <c r="E17" s="60">
        <v>0</v>
      </c>
      <c r="F17" s="62">
        <v>0</v>
      </c>
      <c r="G17" s="60">
        <v>0</v>
      </c>
      <c r="H17" s="60">
        <v>0</v>
      </c>
      <c r="I17" s="60">
        <v>0</v>
      </c>
      <c r="J17" s="60">
        <f t="shared" si="4"/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26.25">
      <c r="A18" s="58">
        <v>4</v>
      </c>
      <c r="B18" s="2" t="s">
        <v>18</v>
      </c>
      <c r="C18" s="62">
        <f t="shared" si="3"/>
        <v>0</v>
      </c>
      <c r="D18" s="60">
        <v>0</v>
      </c>
      <c r="E18" s="60">
        <v>0</v>
      </c>
      <c r="F18" s="62">
        <v>0</v>
      </c>
      <c r="G18" s="60">
        <v>0</v>
      </c>
      <c r="H18" s="60">
        <v>0</v>
      </c>
      <c r="I18" s="60">
        <v>0</v>
      </c>
      <c r="J18" s="60">
        <f t="shared" si="4"/>
        <v>0</v>
      </c>
      <c r="K18" s="60">
        <v>0</v>
      </c>
      <c r="L18" s="60">
        <v>0</v>
      </c>
      <c r="M18" s="60">
        <v>0</v>
      </c>
      <c r="N18" s="60">
        <v>0</v>
      </c>
    </row>
    <row r="19" spans="1:14" ht="39">
      <c r="A19" s="58">
        <v>5</v>
      </c>
      <c r="B19" s="2" t="s">
        <v>19</v>
      </c>
      <c r="C19" s="62">
        <f t="shared" si="3"/>
        <v>0</v>
      </c>
      <c r="D19" s="60">
        <v>0</v>
      </c>
      <c r="E19" s="60">
        <v>0</v>
      </c>
      <c r="F19" s="60">
        <v>0</v>
      </c>
      <c r="G19" s="60">
        <v>0</v>
      </c>
      <c r="H19" s="62">
        <v>0</v>
      </c>
      <c r="I19" s="60">
        <v>0</v>
      </c>
      <c r="J19" s="60">
        <f t="shared" si="4"/>
        <v>0</v>
      </c>
      <c r="K19" s="60">
        <v>0</v>
      </c>
      <c r="L19" s="60">
        <v>0</v>
      </c>
      <c r="M19" s="60">
        <v>0</v>
      </c>
      <c r="N19" s="60">
        <v>0</v>
      </c>
    </row>
    <row r="20" spans="1:14" ht="26.25">
      <c r="A20" s="58">
        <v>6</v>
      </c>
      <c r="B20" s="2" t="s">
        <v>20</v>
      </c>
      <c r="C20" s="62">
        <f t="shared" si="3"/>
        <v>0</v>
      </c>
      <c r="D20" s="60">
        <v>0</v>
      </c>
      <c r="E20" s="60">
        <v>0</v>
      </c>
      <c r="F20" s="62">
        <v>0</v>
      </c>
      <c r="G20" s="60">
        <v>0</v>
      </c>
      <c r="H20" s="60">
        <v>0</v>
      </c>
      <c r="I20" s="60">
        <v>0</v>
      </c>
      <c r="J20" s="60">
        <f t="shared" si="4"/>
        <v>0</v>
      </c>
      <c r="K20" s="60">
        <v>0</v>
      </c>
      <c r="L20" s="60">
        <v>0</v>
      </c>
      <c r="M20" s="60">
        <v>0</v>
      </c>
      <c r="N20" s="60">
        <v>0</v>
      </c>
    </row>
    <row r="21" spans="1:14" ht="26.25">
      <c r="A21" s="58">
        <v>7</v>
      </c>
      <c r="B21" s="2" t="s">
        <v>21</v>
      </c>
      <c r="C21" s="62">
        <f t="shared" si="3"/>
        <v>0</v>
      </c>
      <c r="D21" s="60">
        <v>0</v>
      </c>
      <c r="E21" s="60">
        <v>0</v>
      </c>
      <c r="F21" s="62">
        <v>0</v>
      </c>
      <c r="G21" s="60">
        <v>0</v>
      </c>
      <c r="H21" s="60">
        <v>0</v>
      </c>
      <c r="I21" s="60">
        <v>0</v>
      </c>
      <c r="J21" s="60">
        <f t="shared" si="4"/>
        <v>0</v>
      </c>
      <c r="K21" s="60">
        <v>0</v>
      </c>
      <c r="L21" s="60">
        <v>0</v>
      </c>
      <c r="M21" s="60">
        <v>0</v>
      </c>
      <c r="N21" s="60">
        <v>0</v>
      </c>
    </row>
    <row r="22" spans="1:14" ht="26.25">
      <c r="A22" s="58">
        <v>8</v>
      </c>
      <c r="B22" s="2" t="s">
        <v>22</v>
      </c>
      <c r="C22" s="62">
        <f t="shared" si="3"/>
        <v>0</v>
      </c>
      <c r="D22" s="60">
        <v>0</v>
      </c>
      <c r="E22" s="60">
        <v>0</v>
      </c>
      <c r="F22" s="62">
        <v>0</v>
      </c>
      <c r="G22" s="60">
        <v>0</v>
      </c>
      <c r="H22" s="60">
        <v>0</v>
      </c>
      <c r="I22" s="60">
        <v>0</v>
      </c>
      <c r="J22" s="60">
        <f t="shared" si="4"/>
        <v>0</v>
      </c>
      <c r="K22" s="60">
        <v>0</v>
      </c>
      <c r="L22" s="60">
        <v>0</v>
      </c>
      <c r="M22" s="60">
        <v>0</v>
      </c>
      <c r="N22" s="60">
        <v>0</v>
      </c>
    </row>
    <row r="23" spans="1:14" ht="28.5" customHeight="1">
      <c r="A23" s="58">
        <v>9</v>
      </c>
      <c r="B23" s="2" t="s">
        <v>23</v>
      </c>
      <c r="C23" s="62">
        <f t="shared" si="3"/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f t="shared" si="4"/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ht="15">
      <c r="A24" s="275" t="s">
        <v>109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</row>
    <row r="25" spans="1:14" ht="15">
      <c r="A25" s="244" t="s">
        <v>110</v>
      </c>
      <c r="B25" s="244"/>
      <c r="C25" s="9">
        <f>C27</f>
        <v>0</v>
      </c>
      <c r="D25" s="9">
        <f aca="true" t="shared" si="5" ref="D25:N25">D27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  <c r="L25" s="9">
        <f t="shared" si="5"/>
        <v>0</v>
      </c>
      <c r="M25" s="9">
        <f t="shared" si="5"/>
        <v>0</v>
      </c>
      <c r="N25" s="9">
        <f t="shared" si="5"/>
        <v>0</v>
      </c>
    </row>
    <row r="26" spans="1:14" ht="15">
      <c r="A26" s="266" t="s">
        <v>96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</row>
    <row r="27" spans="1:16" ht="41.25" customHeight="1">
      <c r="A27" s="233" t="s">
        <v>11</v>
      </c>
      <c r="B27" s="234"/>
      <c r="C27" s="5">
        <f aca="true" t="shared" si="6" ref="C27:N27">SUM(C28:C33)</f>
        <v>0</v>
      </c>
      <c r="D27" s="5">
        <f t="shared" si="6"/>
        <v>0</v>
      </c>
      <c r="E27" s="5">
        <f t="shared" si="6"/>
        <v>0</v>
      </c>
      <c r="F27" s="5">
        <f t="shared" si="6"/>
        <v>0</v>
      </c>
      <c r="G27" s="5">
        <f t="shared" si="6"/>
        <v>0</v>
      </c>
      <c r="H27" s="5">
        <f t="shared" si="6"/>
        <v>0</v>
      </c>
      <c r="I27" s="5">
        <f t="shared" si="6"/>
        <v>0</v>
      </c>
      <c r="J27" s="5">
        <f t="shared" si="6"/>
        <v>0</v>
      </c>
      <c r="K27" s="5">
        <f t="shared" si="6"/>
        <v>0</v>
      </c>
      <c r="L27" s="5">
        <f t="shared" si="6"/>
        <v>0</v>
      </c>
      <c r="M27" s="5">
        <f t="shared" si="6"/>
        <v>0</v>
      </c>
      <c r="N27" s="5">
        <f t="shared" si="6"/>
        <v>0</v>
      </c>
      <c r="P27" s="64"/>
    </row>
    <row r="28" spans="1:16" ht="25.5">
      <c r="A28" s="58">
        <v>1</v>
      </c>
      <c r="B28" s="124" t="s">
        <v>102</v>
      </c>
      <c r="C28" s="142">
        <f aca="true" t="shared" si="7" ref="C28:C33">SUM(D28:I28)</f>
        <v>0</v>
      </c>
      <c r="D28" s="142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f aca="true" t="shared" si="8" ref="J28:J33">SUM(K28:N28)</f>
        <v>0</v>
      </c>
      <c r="K28" s="141">
        <v>0</v>
      </c>
      <c r="L28" s="141">
        <v>0</v>
      </c>
      <c r="M28" s="141">
        <v>0</v>
      </c>
      <c r="N28" s="141">
        <v>0</v>
      </c>
      <c r="P28" s="64"/>
    </row>
    <row r="29" spans="1:14" ht="25.5">
      <c r="A29" s="58">
        <v>2</v>
      </c>
      <c r="B29" s="124" t="s">
        <v>104</v>
      </c>
      <c r="C29" s="142">
        <f t="shared" si="7"/>
        <v>0</v>
      </c>
      <c r="D29" s="142">
        <v>0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f t="shared" si="8"/>
        <v>0</v>
      </c>
      <c r="K29" s="141">
        <v>0</v>
      </c>
      <c r="L29" s="141">
        <v>0</v>
      </c>
      <c r="M29" s="141">
        <v>0</v>
      </c>
      <c r="N29" s="141">
        <v>0</v>
      </c>
    </row>
    <row r="30" spans="1:14" ht="26.25" customHeight="1">
      <c r="A30" s="58">
        <v>3</v>
      </c>
      <c r="B30" s="124" t="s">
        <v>105</v>
      </c>
      <c r="C30" s="142">
        <f t="shared" si="7"/>
        <v>0</v>
      </c>
      <c r="D30" s="142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f t="shared" si="8"/>
        <v>0</v>
      </c>
      <c r="K30" s="141">
        <v>0</v>
      </c>
      <c r="L30" s="141">
        <v>0</v>
      </c>
      <c r="M30" s="141">
        <v>0</v>
      </c>
      <c r="N30" s="141">
        <v>0</v>
      </c>
    </row>
    <row r="31" spans="1:14" ht="25.5">
      <c r="A31" s="58">
        <v>4</v>
      </c>
      <c r="B31" s="124" t="s">
        <v>106</v>
      </c>
      <c r="C31" s="142">
        <f t="shared" si="7"/>
        <v>0</v>
      </c>
      <c r="D31" s="142">
        <v>0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f t="shared" si="8"/>
        <v>0</v>
      </c>
      <c r="K31" s="141">
        <v>0</v>
      </c>
      <c r="L31" s="141">
        <v>0</v>
      </c>
      <c r="M31" s="141">
        <v>0</v>
      </c>
      <c r="N31" s="141">
        <v>0</v>
      </c>
    </row>
    <row r="32" spans="1:14" ht="25.5">
      <c r="A32" s="58">
        <v>5</v>
      </c>
      <c r="B32" s="124" t="s">
        <v>107</v>
      </c>
      <c r="C32" s="142">
        <f t="shared" si="7"/>
        <v>0</v>
      </c>
      <c r="D32" s="142">
        <v>0</v>
      </c>
      <c r="E32" s="142">
        <v>0</v>
      </c>
      <c r="F32" s="142">
        <v>0</v>
      </c>
      <c r="G32" s="141">
        <v>0</v>
      </c>
      <c r="H32" s="141">
        <v>0</v>
      </c>
      <c r="I32" s="141">
        <v>0</v>
      </c>
      <c r="J32" s="141">
        <f t="shared" si="8"/>
        <v>0</v>
      </c>
      <c r="K32" s="141">
        <v>0</v>
      </c>
      <c r="L32" s="141">
        <v>0</v>
      </c>
      <c r="M32" s="141">
        <v>0</v>
      </c>
      <c r="N32" s="141">
        <v>0</v>
      </c>
    </row>
    <row r="33" spans="1:14" ht="25.5">
      <c r="A33" s="58">
        <v>6</v>
      </c>
      <c r="B33" s="124" t="s">
        <v>108</v>
      </c>
      <c r="C33" s="142">
        <f t="shared" si="7"/>
        <v>0</v>
      </c>
      <c r="D33" s="142">
        <v>0</v>
      </c>
      <c r="E33" s="142">
        <v>0</v>
      </c>
      <c r="F33" s="142">
        <v>0</v>
      </c>
      <c r="G33" s="141">
        <v>0</v>
      </c>
      <c r="H33" s="141">
        <v>0</v>
      </c>
      <c r="I33" s="141">
        <v>0</v>
      </c>
      <c r="J33" s="141">
        <f t="shared" si="8"/>
        <v>0</v>
      </c>
      <c r="K33" s="141">
        <v>0</v>
      </c>
      <c r="L33" s="141">
        <v>0</v>
      </c>
      <c r="M33" s="141">
        <v>0</v>
      </c>
      <c r="N33" s="141">
        <v>0</v>
      </c>
    </row>
    <row r="34" spans="1:14" ht="15">
      <c r="A34" s="58"/>
      <c r="B34" s="173"/>
      <c r="C34" s="140"/>
      <c r="D34" s="60"/>
      <c r="E34" s="60"/>
      <c r="F34" s="60"/>
      <c r="G34" s="60">
        <v>2019</v>
      </c>
      <c r="H34" s="60"/>
      <c r="I34" s="60"/>
      <c r="J34" s="60"/>
      <c r="K34" s="60"/>
      <c r="L34" s="60"/>
      <c r="M34" s="60"/>
      <c r="N34" s="60"/>
    </row>
    <row r="35" spans="1:14" s="52" customFormat="1" ht="15">
      <c r="A35" s="58"/>
      <c r="B35" s="173"/>
      <c r="C35" s="140"/>
      <c r="D35" s="14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1:14" s="52" customFormat="1" ht="15">
      <c r="A36" s="58"/>
      <c r="B36" s="173"/>
      <c r="C36" s="140"/>
      <c r="D36" s="140"/>
      <c r="E36" s="60"/>
      <c r="F36" s="60"/>
      <c r="G36" s="60"/>
      <c r="H36" s="60"/>
      <c r="I36" s="60"/>
      <c r="J36" s="60"/>
      <c r="K36" s="60"/>
      <c r="L36" s="60"/>
      <c r="M36" s="60"/>
      <c r="N36" s="60"/>
    </row>
    <row r="37" spans="1:14" s="52" customFormat="1" ht="24.75">
      <c r="A37" s="58">
        <v>1</v>
      </c>
      <c r="B37" s="176" t="s">
        <v>116</v>
      </c>
      <c r="C37" s="140"/>
      <c r="D37" s="14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52" customFormat="1" ht="24.75">
      <c r="A38" s="58">
        <v>2</v>
      </c>
      <c r="B38" s="176" t="s">
        <v>117</v>
      </c>
      <c r="C38" s="140"/>
      <c r="D38" s="14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s="52" customFormat="1" ht="24.75">
      <c r="A39" s="58">
        <v>3</v>
      </c>
      <c r="B39" s="176" t="s">
        <v>118</v>
      </c>
      <c r="C39" s="140"/>
      <c r="D39" s="14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s="52" customFormat="1" ht="24.75">
      <c r="A40" s="58">
        <v>4</v>
      </c>
      <c r="B40" s="176" t="s">
        <v>119</v>
      </c>
      <c r="C40" s="14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s="52" customFormat="1" ht="24.75" customHeight="1">
      <c r="A41" s="58">
        <v>5</v>
      </c>
      <c r="B41" s="176" t="s">
        <v>120</v>
      </c>
      <c r="C41" s="14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1:14" s="52" customFormat="1" ht="24.75">
      <c r="A42" s="58">
        <v>6</v>
      </c>
      <c r="B42" s="176" t="s">
        <v>121</v>
      </c>
      <c r="C42" s="140"/>
      <c r="D42" s="140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1:14" s="52" customFormat="1" ht="24.75">
      <c r="A43" s="58">
        <v>7</v>
      </c>
      <c r="B43" s="176" t="s">
        <v>122</v>
      </c>
      <c r="C43" s="140"/>
      <c r="D43" s="140"/>
      <c r="E43" s="60"/>
      <c r="F43" s="60"/>
      <c r="G43" s="60"/>
      <c r="H43" s="60"/>
      <c r="I43" s="60"/>
      <c r="J43" s="60"/>
      <c r="K43" s="60"/>
      <c r="L43" s="60"/>
      <c r="M43" s="60"/>
      <c r="N43" s="60"/>
    </row>
    <row r="44" spans="1:14" s="52" customFormat="1" ht="24.75">
      <c r="A44" s="58">
        <v>8</v>
      </c>
      <c r="B44" s="176" t="s">
        <v>123</v>
      </c>
      <c r="C44" s="140"/>
      <c r="D44" s="14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1:14" s="52" customFormat="1" ht="24.75">
      <c r="A45" s="58">
        <v>9</v>
      </c>
      <c r="B45" s="176" t="s">
        <v>124</v>
      </c>
      <c r="C45" s="14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s="52" customFormat="1" ht="48.75">
      <c r="A46" s="58">
        <v>10</v>
      </c>
      <c r="B46" s="176" t="s">
        <v>125</v>
      </c>
      <c r="C46" s="140"/>
      <c r="D46" s="14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1:14" s="52" customFormat="1" ht="48.75">
      <c r="A47" s="58">
        <v>11</v>
      </c>
      <c r="B47" s="176" t="s">
        <v>126</v>
      </c>
      <c r="C47" s="14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</row>
    <row r="48" spans="1:14" s="52" customFormat="1" ht="24.75">
      <c r="A48" s="58">
        <v>12</v>
      </c>
      <c r="B48" s="176" t="s">
        <v>127</v>
      </c>
      <c r="C48" s="140"/>
      <c r="D48" s="140"/>
      <c r="E48" s="60"/>
      <c r="F48" s="60"/>
      <c r="G48" s="60"/>
      <c r="H48" s="60"/>
      <c r="I48" s="60"/>
      <c r="J48" s="60"/>
      <c r="K48" s="60"/>
      <c r="L48" s="60"/>
      <c r="M48" s="60"/>
      <c r="N48" s="60"/>
    </row>
    <row r="49" spans="1:14" s="52" customFormat="1" ht="24.75">
      <c r="A49" s="58">
        <v>13</v>
      </c>
      <c r="B49" s="176" t="s">
        <v>128</v>
      </c>
      <c r="C49" s="140"/>
      <c r="D49" s="14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1:14" s="52" customFormat="1" ht="24.75" customHeight="1">
      <c r="A50" s="58">
        <v>14</v>
      </c>
      <c r="B50" s="176" t="s">
        <v>129</v>
      </c>
      <c r="C50" s="14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</row>
    <row r="51" spans="1:14" s="52" customFormat="1" ht="15">
      <c r="A51" s="58"/>
      <c r="B51" s="174"/>
      <c r="C51" s="14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175"/>
    </row>
    <row r="52" spans="1:14" s="52" customFormat="1" ht="15">
      <c r="A52" s="58"/>
      <c r="B52" s="174"/>
      <c r="C52" s="14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1:14" s="52" customFormat="1" ht="15">
      <c r="A53" s="58"/>
      <c r="B53" s="174"/>
      <c r="C53" s="14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1:14" s="52" customFormat="1" ht="15">
      <c r="A54" s="58"/>
      <c r="B54" s="174"/>
      <c r="C54" s="14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1:14" s="52" customFormat="1" ht="15">
      <c r="A55" s="58"/>
      <c r="B55" s="174"/>
      <c r="C55" s="140"/>
      <c r="D55" s="140"/>
      <c r="E55" s="60"/>
      <c r="F55" s="60"/>
      <c r="G55" s="60"/>
      <c r="H55" s="60"/>
      <c r="I55" s="60"/>
      <c r="J55" s="60"/>
      <c r="K55" s="60"/>
      <c r="L55" s="60"/>
      <c r="M55" s="60"/>
      <c r="N55" s="60"/>
    </row>
    <row r="56" spans="1:14" s="52" customFormat="1" ht="15">
      <c r="A56" s="14"/>
      <c r="B56" s="17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52" customFormat="1" ht="15">
      <c r="A57" s="14"/>
      <c r="B57" s="17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s="52" customFormat="1" ht="15">
      <c r="A58" s="14"/>
      <c r="B58" s="17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s="52" customFormat="1" ht="15">
      <c r="A59" s="14"/>
      <c r="B59" s="17"/>
      <c r="C59" s="15"/>
      <c r="D59" s="16"/>
      <c r="E59" s="16"/>
      <c r="F59" s="15"/>
      <c r="G59" s="16"/>
      <c r="H59" s="16"/>
      <c r="I59" s="16"/>
      <c r="J59" s="16"/>
      <c r="K59" s="16"/>
      <c r="L59" s="16"/>
      <c r="M59" s="16"/>
      <c r="N59" s="16"/>
    </row>
    <row r="60" spans="1:14" s="52" customFormat="1" ht="15">
      <c r="A60" s="285"/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</row>
    <row r="61" spans="1:14" s="52" customFormat="1" ht="15">
      <c r="A61" s="284"/>
      <c r="B61" s="284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s="52" customFormat="1" ht="15">
      <c r="A62" s="18"/>
      <c r="B62" s="19"/>
      <c r="C62" s="20"/>
      <c r="D62" s="16"/>
      <c r="E62" s="16"/>
      <c r="F62" s="21"/>
      <c r="G62" s="16"/>
      <c r="H62" s="22"/>
      <c r="I62" s="16"/>
      <c r="J62" s="16"/>
      <c r="K62" s="16"/>
      <c r="L62" s="16"/>
      <c r="M62" s="16"/>
      <c r="N62" s="16"/>
    </row>
    <row r="63" spans="1:14" s="52" customFormat="1" ht="15">
      <c r="A63" s="18"/>
      <c r="B63" s="19"/>
      <c r="C63" s="20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s="52" customFormat="1" ht="15">
      <c r="A64" s="18"/>
      <c r="B64" s="19"/>
      <c r="C64" s="20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s="52" customFormat="1" ht="15">
      <c r="A65" s="18"/>
      <c r="B65" s="19"/>
      <c r="C65" s="20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s="52" customFormat="1" ht="15">
      <c r="A66" s="14"/>
      <c r="B66" s="19"/>
      <c r="C66" s="20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s="52" customFormat="1" ht="15">
      <c r="A67" s="14"/>
      <c r="B67" s="19"/>
      <c r="C67" s="20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s="52" customFormat="1" ht="15">
      <c r="A68" s="14"/>
      <c r="B68" s="19"/>
      <c r="C68" s="20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s="52" customFormat="1" ht="15">
      <c r="A69" s="14"/>
      <c r="B69" s="23"/>
      <c r="C69" s="20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s="52" customFormat="1" ht="15">
      <c r="A70" s="14"/>
      <c r="B70" s="19"/>
      <c r="C70" s="20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s="52" customFormat="1" ht="15">
      <c r="A71" s="14"/>
      <c r="B71" s="19"/>
      <c r="C71" s="20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s="52" customFormat="1" ht="15">
      <c r="A72" s="14"/>
      <c r="B72" s="19"/>
      <c r="C72" s="20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s="52" customFormat="1" ht="15">
      <c r="A73" s="286"/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</row>
    <row r="74" spans="1:14" s="52" customFormat="1" ht="15">
      <c r="A74" s="287"/>
      <c r="B74" s="287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s="52" customFormat="1" ht="15">
      <c r="A75" s="14"/>
      <c r="B75" s="24"/>
      <c r="C75" s="22"/>
      <c r="D75" s="16"/>
      <c r="E75" s="16"/>
      <c r="F75" s="22"/>
      <c r="G75" s="16"/>
      <c r="H75" s="16"/>
      <c r="I75" s="16"/>
      <c r="J75" s="16"/>
      <c r="K75" s="16"/>
      <c r="L75" s="16"/>
      <c r="M75" s="16"/>
      <c r="N75" s="16"/>
    </row>
    <row r="76" spans="1:14" s="52" customFormat="1" ht="15">
      <c r="A76" s="14"/>
      <c r="B76" s="24"/>
      <c r="C76" s="22"/>
      <c r="D76" s="16"/>
      <c r="E76" s="16"/>
      <c r="F76" s="22"/>
      <c r="G76" s="16"/>
      <c r="H76" s="16"/>
      <c r="I76" s="16"/>
      <c r="J76" s="16"/>
      <c r="K76" s="16"/>
      <c r="L76" s="16"/>
      <c r="M76" s="16"/>
      <c r="N76" s="16"/>
    </row>
    <row r="77" spans="1:14" s="52" customFormat="1" ht="15">
      <c r="A77" s="14"/>
      <c r="B77" s="24"/>
      <c r="C77" s="22"/>
      <c r="D77" s="16"/>
      <c r="E77" s="16"/>
      <c r="F77" s="22"/>
      <c r="G77" s="16"/>
      <c r="H77" s="16"/>
      <c r="I77" s="16"/>
      <c r="J77" s="16"/>
      <c r="K77" s="16"/>
      <c r="L77" s="16"/>
      <c r="M77" s="16"/>
      <c r="N77" s="16"/>
    </row>
    <row r="78" spans="1:14" s="52" customFormat="1" ht="15">
      <c r="A78" s="14"/>
      <c r="B78" s="24"/>
      <c r="C78" s="22"/>
      <c r="D78" s="16"/>
      <c r="E78" s="16"/>
      <c r="F78" s="22"/>
      <c r="G78" s="16"/>
      <c r="H78" s="16"/>
      <c r="I78" s="16"/>
      <c r="J78" s="16"/>
      <c r="K78" s="16"/>
      <c r="L78" s="16"/>
      <c r="M78" s="16"/>
      <c r="N78" s="16"/>
    </row>
    <row r="79" spans="1:14" s="52" customFormat="1" ht="15">
      <c r="A79" s="14"/>
      <c r="B79" s="24"/>
      <c r="C79" s="22"/>
      <c r="D79" s="16"/>
      <c r="E79" s="16"/>
      <c r="F79" s="22"/>
      <c r="G79" s="16"/>
      <c r="H79" s="16"/>
      <c r="I79" s="16"/>
      <c r="J79" s="16"/>
      <c r="K79" s="16"/>
      <c r="L79" s="16"/>
      <c r="M79" s="16"/>
      <c r="N79" s="16"/>
    </row>
    <row r="80" spans="1:14" s="52" customFormat="1" ht="15">
      <c r="A80" s="14"/>
      <c r="B80" s="25"/>
      <c r="C80" s="22"/>
      <c r="D80" s="16"/>
      <c r="E80" s="16"/>
      <c r="F80" s="22"/>
      <c r="G80" s="16"/>
      <c r="H80" s="16"/>
      <c r="I80" s="16"/>
      <c r="J80" s="16"/>
      <c r="K80" s="16"/>
      <c r="L80" s="16"/>
      <c r="M80" s="16"/>
      <c r="N80" s="16"/>
    </row>
    <row r="81" spans="1:14" s="52" customFormat="1" ht="15">
      <c r="A81" s="14"/>
      <c r="B81" s="25"/>
      <c r="C81" s="22"/>
      <c r="D81" s="16"/>
      <c r="E81" s="16"/>
      <c r="F81" s="22"/>
      <c r="G81" s="16"/>
      <c r="H81" s="16"/>
      <c r="I81" s="16"/>
      <c r="J81" s="16"/>
      <c r="K81" s="16"/>
      <c r="L81" s="16"/>
      <c r="M81" s="16"/>
      <c r="N81" s="16"/>
    </row>
    <row r="82" spans="1:14" s="52" customFormat="1" ht="15">
      <c r="A82" s="14"/>
      <c r="B82" s="24"/>
      <c r="C82" s="22"/>
      <c r="D82" s="16"/>
      <c r="E82" s="16"/>
      <c r="F82" s="22"/>
      <c r="G82" s="16"/>
      <c r="H82" s="16"/>
      <c r="I82" s="16"/>
      <c r="J82" s="16"/>
      <c r="K82" s="16"/>
      <c r="L82" s="16"/>
      <c r="M82" s="16"/>
      <c r="N82" s="16"/>
    </row>
    <row r="83" spans="1:14" s="52" customFormat="1" ht="15">
      <c r="A83" s="14"/>
      <c r="B83" s="24"/>
      <c r="C83" s="22"/>
      <c r="D83" s="16"/>
      <c r="E83" s="16"/>
      <c r="F83" s="22"/>
      <c r="G83" s="16"/>
      <c r="H83" s="16"/>
      <c r="I83" s="16"/>
      <c r="J83" s="16"/>
      <c r="K83" s="16"/>
      <c r="L83" s="16"/>
      <c r="M83" s="16"/>
      <c r="N83" s="16"/>
    </row>
    <row r="84" spans="1:14" s="52" customFormat="1" ht="15">
      <c r="A84" s="14"/>
      <c r="B84" s="24"/>
      <c r="C84" s="22"/>
      <c r="D84" s="16"/>
      <c r="E84" s="16"/>
      <c r="F84" s="22"/>
      <c r="G84" s="16"/>
      <c r="H84" s="16"/>
      <c r="I84" s="16"/>
      <c r="J84" s="16"/>
      <c r="K84" s="16"/>
      <c r="L84" s="16"/>
      <c r="M84" s="16"/>
      <c r="N84" s="16"/>
    </row>
    <row r="85" spans="1:14" s="52" customFormat="1" ht="15">
      <c r="A85" s="14"/>
      <c r="B85" s="24"/>
      <c r="C85" s="22"/>
      <c r="D85" s="16"/>
      <c r="E85" s="16"/>
      <c r="F85" s="22"/>
      <c r="G85" s="16"/>
      <c r="H85" s="16"/>
      <c r="I85" s="16"/>
      <c r="J85" s="16"/>
      <c r="K85" s="16"/>
      <c r="L85" s="16"/>
      <c r="M85" s="16"/>
      <c r="N85" s="16"/>
    </row>
    <row r="86" spans="1:14" s="52" customFormat="1" ht="15">
      <c r="A86" s="14"/>
      <c r="B86" s="24"/>
      <c r="C86" s="22"/>
      <c r="D86" s="16"/>
      <c r="E86" s="16"/>
      <c r="F86" s="22"/>
      <c r="G86" s="16"/>
      <c r="H86" s="16"/>
      <c r="I86" s="16"/>
      <c r="J86" s="16"/>
      <c r="K86" s="16"/>
      <c r="L86" s="16"/>
      <c r="M86" s="16"/>
      <c r="N86" s="16"/>
    </row>
    <row r="87" spans="1:14" s="52" customFormat="1" ht="15">
      <c r="A87" s="14"/>
      <c r="B87" s="24"/>
      <c r="C87" s="22"/>
      <c r="D87" s="16"/>
      <c r="E87" s="16"/>
      <c r="F87" s="22"/>
      <c r="G87" s="16"/>
      <c r="H87" s="16"/>
      <c r="I87" s="16"/>
      <c r="J87" s="16"/>
      <c r="K87" s="16"/>
      <c r="L87" s="16"/>
      <c r="M87" s="16"/>
      <c r="N87" s="16"/>
    </row>
    <row r="88" spans="1:14" s="52" customFormat="1" ht="15">
      <c r="A88" s="286"/>
      <c r="B88" s="286"/>
      <c r="C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</row>
    <row r="89" spans="1:14" s="52" customFormat="1" ht="15">
      <c r="A89" s="287"/>
      <c r="B89" s="288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 s="52" customFormat="1" ht="15">
      <c r="A90" s="14"/>
      <c r="B90" s="26"/>
      <c r="C90" s="27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s="52" customFormat="1" ht="15">
      <c r="A91" s="14"/>
      <c r="B91" s="26"/>
      <c r="C91" s="27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s="52" customFormat="1" ht="15">
      <c r="A92" s="14"/>
      <c r="B92" s="26"/>
      <c r="C92" s="27"/>
      <c r="D92" s="27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1:14" s="52" customFormat="1" ht="15">
      <c r="A93" s="14"/>
      <c r="B93" s="28"/>
      <c r="C93" s="27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1:14" s="52" customFormat="1" ht="15">
      <c r="A94" s="14"/>
      <c r="B94" s="28"/>
      <c r="C94" s="27"/>
      <c r="D94" s="27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s="52" customFormat="1" ht="15">
      <c r="A95" s="14"/>
      <c r="B95" s="28"/>
      <c r="C95" s="27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s="52" customFormat="1" ht="15">
      <c r="A96" s="14"/>
      <c r="B96" s="29"/>
      <c r="C96" s="27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1:14" s="52" customFormat="1" ht="15">
      <c r="A97" s="14"/>
      <c r="B97" s="29"/>
      <c r="C97" s="27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s="52" customFormat="1" ht="15">
      <c r="A98" s="14"/>
      <c r="B98" s="29"/>
      <c r="C98" s="27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s="52" customFormat="1" ht="15">
      <c r="A99" s="14"/>
      <c r="B99" s="29"/>
      <c r="C99" s="27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s="52" customFormat="1" ht="15">
      <c r="A100" s="14"/>
      <c r="B100" s="29"/>
      <c r="C100" s="27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s="52" customFormat="1" ht="15">
      <c r="A101" s="14"/>
      <c r="B101" s="30"/>
      <c r="C101" s="31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s="52" customFormat="1" ht="15">
      <c r="A102" s="14"/>
      <c r="B102" s="29"/>
      <c r="C102" s="27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s="52" customFormat="1" ht="15">
      <c r="A103" s="14"/>
      <c r="B103" s="29"/>
      <c r="C103" s="27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s="52" customFormat="1" ht="15">
      <c r="A104" s="14"/>
      <c r="B104" s="32"/>
      <c r="C104" s="27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s="52" customFormat="1" ht="15">
      <c r="A105" s="14"/>
      <c r="B105" s="32"/>
      <c r="C105" s="27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s="52" customFormat="1" ht="15">
      <c r="A106" s="14"/>
      <c r="B106" s="32"/>
      <c r="C106" s="27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s="52" customFormat="1" ht="15">
      <c r="A107" s="14"/>
      <c r="B107" s="32"/>
      <c r="C107" s="27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s="52" customFormat="1" ht="15">
      <c r="A108" s="14"/>
      <c r="B108" s="28"/>
      <c r="C108" s="27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s="52" customFormat="1" ht="15">
      <c r="A109" s="14"/>
      <c r="B109" s="33"/>
      <c r="C109" s="27"/>
      <c r="D109" s="16"/>
      <c r="E109" s="16"/>
      <c r="F109" s="16"/>
      <c r="G109" s="16"/>
      <c r="H109" s="27"/>
      <c r="I109" s="16"/>
      <c r="J109" s="16"/>
      <c r="K109" s="16"/>
      <c r="L109" s="16"/>
      <c r="M109" s="16"/>
      <c r="N109" s="16"/>
    </row>
    <row r="110" spans="1:14" s="52" customFormat="1" ht="15">
      <c r="A110" s="14"/>
      <c r="B110" s="28"/>
      <c r="C110" s="27"/>
      <c r="D110" s="16"/>
      <c r="E110" s="16"/>
      <c r="F110" s="16"/>
      <c r="G110" s="16"/>
      <c r="H110" s="27"/>
      <c r="I110" s="16"/>
      <c r="J110" s="16"/>
      <c r="K110" s="16"/>
      <c r="L110" s="16"/>
      <c r="M110" s="16"/>
      <c r="N110" s="16"/>
    </row>
    <row r="111" spans="1:14" s="52" customFormat="1" ht="15">
      <c r="A111" s="14"/>
      <c r="B111" s="29"/>
      <c r="C111" s="27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s="52" customFormat="1" ht="15">
      <c r="A112" s="14"/>
      <c r="B112" s="29"/>
      <c r="C112" s="27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s="52" customFormat="1" ht="15">
      <c r="A113" s="14"/>
      <c r="B113" s="29"/>
      <c r="C113" s="27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1:14" s="52" customFormat="1" ht="15">
      <c r="A114" s="14"/>
      <c r="B114" s="29"/>
      <c r="C114" s="27"/>
      <c r="D114" s="16"/>
      <c r="E114" s="16"/>
      <c r="F114" s="27"/>
      <c r="G114" s="16"/>
      <c r="H114" s="16"/>
      <c r="I114" s="16"/>
      <c r="J114" s="16"/>
      <c r="K114" s="16"/>
      <c r="L114" s="16"/>
      <c r="M114" s="16"/>
      <c r="N114" s="16"/>
    </row>
    <row r="115" spans="1:14" s="52" customFormat="1" ht="15">
      <c r="A115" s="14"/>
      <c r="B115" s="29"/>
      <c r="C115" s="27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1:14" s="52" customFormat="1" ht="15">
      <c r="A116" s="14"/>
      <c r="B116" s="28"/>
      <c r="C116" s="27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1:14" s="52" customFormat="1" ht="15">
      <c r="A117" s="14"/>
      <c r="B117" s="26"/>
      <c r="C117" s="27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1:14" s="52" customFormat="1" ht="15">
      <c r="A118" s="14"/>
      <c r="B118" s="29"/>
      <c r="C118" s="27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1:14" s="52" customFormat="1" ht="15">
      <c r="A119" s="14"/>
      <c r="B119" s="29"/>
      <c r="C119" s="27"/>
      <c r="D119" s="27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1:14" s="52" customFormat="1" ht="15">
      <c r="A120" s="14"/>
      <c r="B120" s="24"/>
      <c r="C120" s="27"/>
      <c r="D120" s="27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1:14" s="52" customFormat="1" ht="15">
      <c r="A121" s="14"/>
      <c r="B121" s="28"/>
      <c r="C121" s="27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1:14" s="52" customFormat="1" ht="15">
      <c r="A122" s="14"/>
      <c r="B122" s="32"/>
      <c r="C122" s="27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1:14" s="52" customFormat="1" ht="15">
      <c r="A123" s="14"/>
      <c r="B123" s="29"/>
      <c r="C123" s="27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1:14" s="52" customFormat="1" ht="15">
      <c r="A124" s="14"/>
      <c r="B124" s="29"/>
      <c r="C124" s="27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1:14" s="52" customFormat="1" ht="15">
      <c r="A125" s="14"/>
      <c r="B125" s="29"/>
      <c r="C125" s="27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1:14" s="52" customFormat="1" ht="15">
      <c r="A126" s="14"/>
      <c r="B126" s="29"/>
      <c r="C126" s="27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1:14" s="52" customFormat="1" ht="15">
      <c r="A127" s="14"/>
      <c r="B127" s="29"/>
      <c r="C127" s="27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1:14" s="52" customFormat="1" ht="15">
      <c r="A128" s="14"/>
      <c r="B128" s="29"/>
      <c r="C128" s="27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1:14" s="52" customFormat="1" ht="15">
      <c r="A129" s="14"/>
      <c r="B129" s="33"/>
      <c r="C129" s="27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1:14" s="52" customFormat="1" ht="15">
      <c r="A130" s="14"/>
      <c r="B130" s="33"/>
      <c r="C130" s="27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1:14" s="52" customFormat="1" ht="15">
      <c r="A131" s="14"/>
      <c r="B131" s="33"/>
      <c r="C131" s="27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1:14" s="52" customFormat="1" ht="15">
      <c r="A132" s="14"/>
      <c r="B132" s="32"/>
      <c r="C132" s="27"/>
      <c r="D132" s="27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1:14" s="52" customFormat="1" ht="15">
      <c r="A133" s="14"/>
      <c r="B133" s="32"/>
      <c r="C133" s="27"/>
      <c r="D133" s="27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1:14" s="52" customFormat="1" ht="15">
      <c r="A134" s="14"/>
      <c r="B134" s="29"/>
      <c r="C134" s="27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1:14" s="52" customFormat="1" ht="15">
      <c r="A135" s="14"/>
      <c r="B135" s="32"/>
      <c r="C135" s="27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1:14" s="52" customFormat="1" ht="15">
      <c r="A136" s="14"/>
      <c r="B136" s="32"/>
      <c r="C136" s="27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1:14" s="52" customFormat="1" ht="15">
      <c r="A137" s="14"/>
      <c r="B137" s="32"/>
      <c r="C137" s="27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1:14" s="52" customFormat="1" ht="15">
      <c r="A138" s="14"/>
      <c r="B138" s="32"/>
      <c r="C138" s="27"/>
      <c r="D138" s="27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1:14" s="52" customFormat="1" ht="15">
      <c r="A139" s="14"/>
      <c r="B139" s="32"/>
      <c r="C139" s="27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1:14" s="52" customFormat="1" ht="15">
      <c r="A140" s="14"/>
      <c r="B140" s="28"/>
      <c r="C140" s="27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1:14" s="52" customFormat="1" ht="15">
      <c r="A141" s="14"/>
      <c r="B141" s="29"/>
      <c r="C141" s="27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1:14" s="52" customFormat="1" ht="15">
      <c r="A142" s="14"/>
      <c r="B142" s="30"/>
      <c r="C142" s="27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1:14" s="52" customFormat="1" ht="15">
      <c r="A143" s="14"/>
      <c r="B143" s="34"/>
      <c r="C143" s="27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1:14" s="52" customFormat="1" ht="15">
      <c r="A144" s="14"/>
      <c r="B144" s="34"/>
      <c r="C144" s="2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1:14" s="52" customFormat="1" ht="15">
      <c r="A145" s="14"/>
      <c r="B145" s="32"/>
      <c r="C145" s="27"/>
      <c r="D145" s="27"/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1:14" s="52" customFormat="1" ht="15">
      <c r="A146" s="14"/>
      <c r="B146" s="32"/>
      <c r="C146" s="27"/>
      <c r="D146" s="27"/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1:14" s="52" customFormat="1" ht="15">
      <c r="A147" s="14"/>
      <c r="B147" s="32"/>
      <c r="C147" s="27"/>
      <c r="D147" s="27"/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1:14" s="52" customFormat="1" ht="15">
      <c r="A148" s="14"/>
      <c r="B148" s="32"/>
      <c r="C148" s="27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1:14" s="52" customFormat="1" ht="15">
      <c r="A149" s="14"/>
      <c r="B149" s="32"/>
      <c r="C149" s="27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1:14" s="52" customFormat="1" ht="15">
      <c r="A150" s="14"/>
      <c r="B150" s="29"/>
      <c r="C150" s="27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1:14" s="52" customFormat="1" ht="15">
      <c r="A151" s="14"/>
      <c r="B151" s="29"/>
      <c r="C151" s="27"/>
      <c r="D151" s="16"/>
      <c r="E151" s="16"/>
      <c r="F151" s="16"/>
      <c r="G151" s="16"/>
      <c r="H151" s="27"/>
      <c r="I151" s="16"/>
      <c r="J151" s="16"/>
      <c r="K151" s="16"/>
      <c r="L151" s="16"/>
      <c r="M151" s="16"/>
      <c r="N151" s="16"/>
    </row>
    <row r="152" spans="1:14" s="52" customFormat="1" ht="15">
      <c r="A152" s="14"/>
      <c r="B152" s="29"/>
      <c r="C152" s="27"/>
      <c r="D152" s="16"/>
      <c r="E152" s="27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1:14" s="52" customFormat="1" ht="15">
      <c r="A153" s="14"/>
      <c r="B153" s="29"/>
      <c r="C153" s="27"/>
      <c r="D153" s="27"/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1:14" s="52" customFormat="1" ht="15">
      <c r="A154" s="14"/>
      <c r="B154" s="29"/>
      <c r="C154" s="27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1:14" s="52" customFormat="1" ht="15">
      <c r="A155" s="14"/>
      <c r="B155" s="29"/>
      <c r="C155" s="27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1:14" s="52" customFormat="1" ht="15">
      <c r="A156" s="14"/>
      <c r="B156" s="32"/>
      <c r="C156" s="27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1:14" s="52" customFormat="1" ht="15">
      <c r="A157" s="14"/>
      <c r="B157" s="29"/>
      <c r="C157" s="27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1:14" s="52" customFormat="1" ht="15">
      <c r="A158" s="14"/>
      <c r="B158" s="29"/>
      <c r="C158" s="27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1:14" s="52" customFormat="1" ht="15">
      <c r="A159" s="14"/>
      <c r="B159" s="30"/>
      <c r="C159" s="31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1:14" s="52" customFormat="1" ht="15">
      <c r="A160" s="14"/>
      <c r="B160" s="28"/>
      <c r="C160" s="27"/>
      <c r="D160" s="16"/>
      <c r="E160" s="16"/>
      <c r="F160" s="27"/>
      <c r="G160" s="16"/>
      <c r="H160" s="16"/>
      <c r="I160" s="16"/>
      <c r="J160" s="16"/>
      <c r="K160" s="16"/>
      <c r="L160" s="16"/>
      <c r="M160" s="16"/>
      <c r="N160" s="16"/>
    </row>
    <row r="161" spans="1:14" s="52" customFormat="1" ht="15">
      <c r="A161" s="14"/>
      <c r="B161" s="32"/>
      <c r="C161" s="27"/>
      <c r="D161" s="27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1:14" s="52" customFormat="1" ht="15">
      <c r="A162" s="14"/>
      <c r="B162" s="32"/>
      <c r="C162" s="27"/>
      <c r="D162" s="27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1:14" s="52" customFormat="1" ht="15">
      <c r="A163" s="14"/>
      <c r="B163" s="28"/>
      <c r="C163" s="27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1:14" s="52" customFormat="1" ht="15">
      <c r="A164" s="14"/>
      <c r="B164" s="28"/>
      <c r="C164" s="27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1:14" s="52" customFormat="1" ht="15">
      <c r="A165" s="14"/>
      <c r="B165" s="28"/>
      <c r="C165" s="27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1:14" s="52" customFormat="1" ht="15">
      <c r="A166" s="14"/>
      <c r="B166" s="29"/>
      <c r="C166" s="27"/>
      <c r="D166" s="27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4" s="52" customFormat="1" ht="15">
      <c r="A167" s="14"/>
      <c r="B167" s="32"/>
      <c r="C167" s="27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s="52" customFormat="1" ht="15">
      <c r="A168" s="14"/>
      <c r="B168" s="32"/>
      <c r="C168" s="27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1:14" s="52" customFormat="1" ht="15">
      <c r="A169" s="14"/>
      <c r="B169" s="32"/>
      <c r="C169" s="27"/>
      <c r="D169" s="16"/>
      <c r="E169" s="16"/>
      <c r="F169" s="27"/>
      <c r="G169" s="16"/>
      <c r="H169" s="16"/>
      <c r="I169" s="16"/>
      <c r="J169" s="16"/>
      <c r="K169" s="16"/>
      <c r="L169" s="16"/>
      <c r="M169" s="16"/>
      <c r="N169" s="16"/>
    </row>
    <row r="170" spans="1:14" s="52" customFormat="1" ht="15">
      <c r="A170" s="14"/>
      <c r="B170" s="32"/>
      <c r="C170" s="27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4" s="52" customFormat="1" ht="15">
      <c r="A171" s="14"/>
      <c r="B171" s="32"/>
      <c r="C171" s="27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4" s="52" customFormat="1" ht="15">
      <c r="A172" s="14"/>
      <c r="B172" s="29"/>
      <c r="C172" s="27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4" s="52" customFormat="1" ht="15">
      <c r="A173" s="14"/>
      <c r="B173" s="29"/>
      <c r="C173" s="27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1:14" s="52" customFormat="1" ht="15">
      <c r="A174" s="14"/>
      <c r="B174" s="29"/>
      <c r="C174" s="27"/>
      <c r="D174" s="16"/>
      <c r="E174" s="16"/>
      <c r="F174" s="16"/>
      <c r="G174" s="16"/>
      <c r="H174" s="27"/>
      <c r="I174" s="16"/>
      <c r="J174" s="16"/>
      <c r="K174" s="16"/>
      <c r="L174" s="16"/>
      <c r="M174" s="16"/>
      <c r="N174" s="16"/>
    </row>
    <row r="175" spans="1:14" s="52" customFormat="1" ht="15">
      <c r="A175" s="14"/>
      <c r="B175" s="32"/>
      <c r="C175" s="27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4" s="52" customFormat="1" ht="15">
      <c r="A176" s="14"/>
      <c r="B176" s="32"/>
      <c r="C176" s="27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4" s="52" customFormat="1" ht="15">
      <c r="A177" s="14"/>
      <c r="B177" s="32"/>
      <c r="C177" s="27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1:14" s="52" customFormat="1" ht="15">
      <c r="A178" s="14"/>
      <c r="B178" s="32"/>
      <c r="C178" s="27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1:14" s="52" customFormat="1" ht="15">
      <c r="A179" s="14"/>
      <c r="B179" s="29"/>
      <c r="C179" s="27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1:14" s="52" customFormat="1" ht="15">
      <c r="A180" s="14"/>
      <c r="B180" s="32"/>
      <c r="C180" s="27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1:14" s="52" customFormat="1" ht="15">
      <c r="A181" s="14"/>
      <c r="B181" s="32"/>
      <c r="C181" s="27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1:14" s="52" customFormat="1" ht="15">
      <c r="A182" s="14"/>
      <c r="B182" s="32"/>
      <c r="C182" s="27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1:14" s="52" customFormat="1" ht="15">
      <c r="A183" s="14"/>
      <c r="B183" s="32"/>
      <c r="C183" s="27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4" s="52" customFormat="1" ht="15">
      <c r="A184" s="14"/>
      <c r="B184" s="26"/>
      <c r="C184" s="27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4" s="52" customFormat="1" ht="15">
      <c r="A185" s="14"/>
      <c r="B185" s="32"/>
      <c r="C185" s="27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4" s="52" customFormat="1" ht="15">
      <c r="A186" s="14"/>
      <c r="B186" s="29"/>
      <c r="C186" s="27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 s="52" customFormat="1" ht="15">
      <c r="A187" s="14"/>
      <c r="B187" s="29"/>
      <c r="C187" s="27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s="52" customFormat="1" ht="15">
      <c r="A188" s="14"/>
      <c r="B188" s="29"/>
      <c r="C188" s="27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1:14" s="52" customFormat="1" ht="15">
      <c r="A189" s="14"/>
      <c r="B189" s="34"/>
      <c r="C189" s="27"/>
      <c r="D189" s="16"/>
      <c r="E189" s="16"/>
      <c r="F189" s="27"/>
      <c r="G189" s="16"/>
      <c r="H189" s="16"/>
      <c r="I189" s="16"/>
      <c r="J189" s="16"/>
      <c r="K189" s="16"/>
      <c r="L189" s="16"/>
      <c r="M189" s="16"/>
      <c r="N189" s="16"/>
    </row>
    <row r="190" spans="1:14" s="52" customFormat="1" ht="15">
      <c r="A190" s="14"/>
      <c r="B190" s="28"/>
      <c r="C190" s="27"/>
      <c r="D190" s="27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1:14" s="52" customFormat="1" ht="15">
      <c r="A191" s="14"/>
      <c r="B191" s="28"/>
      <c r="C191" s="27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1:14" s="52" customFormat="1" ht="15">
      <c r="A192" s="14"/>
      <c r="B192" s="30"/>
      <c r="C192" s="27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 s="52" customFormat="1" ht="15">
      <c r="A193" s="14"/>
      <c r="B193" s="30"/>
      <c r="C193" s="27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1:14" s="52" customFormat="1" ht="15">
      <c r="A194" s="14"/>
      <c r="B194" s="30"/>
      <c r="C194" s="27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 s="52" customFormat="1" ht="15">
      <c r="A195" s="14"/>
      <c r="B195" s="28"/>
      <c r="C195" s="27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4" s="52" customFormat="1" ht="15">
      <c r="A196" s="14"/>
      <c r="B196" s="28"/>
      <c r="C196" s="27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1:14" s="52" customFormat="1" ht="15">
      <c r="A197" s="14"/>
      <c r="B197" s="28"/>
      <c r="C197" s="27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1:14" s="52" customFormat="1" ht="15">
      <c r="A198" s="14"/>
      <c r="B198" s="28"/>
      <c r="C198" s="27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1:14" s="52" customFormat="1" ht="15">
      <c r="A199" s="14"/>
      <c r="B199" s="28"/>
      <c r="C199" s="27"/>
      <c r="D199" s="16"/>
      <c r="E199" s="16"/>
      <c r="F199" s="27"/>
      <c r="G199" s="16"/>
      <c r="H199" s="16"/>
      <c r="I199" s="16"/>
      <c r="J199" s="16"/>
      <c r="K199" s="16"/>
      <c r="L199" s="16"/>
      <c r="M199" s="16"/>
      <c r="N199" s="16"/>
    </row>
    <row r="200" spans="1:14" s="52" customFormat="1" ht="15">
      <c r="A200" s="14"/>
      <c r="B200" s="28"/>
      <c r="C200" s="27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1:14" s="52" customFormat="1" ht="15">
      <c r="A201" s="14"/>
      <c r="B201" s="28"/>
      <c r="C201" s="27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1:14" s="52" customFormat="1" ht="15">
      <c r="A202" s="14"/>
      <c r="B202" s="29"/>
      <c r="C202" s="27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s="52" customFormat="1" ht="15">
      <c r="A203" s="14"/>
      <c r="B203" s="32"/>
      <c r="C203" s="27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1:14" s="52" customFormat="1" ht="15">
      <c r="A204" s="14"/>
      <c r="B204" s="29"/>
      <c r="C204" s="27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1:14" s="52" customFormat="1" ht="15">
      <c r="A205" s="14"/>
      <c r="B205" s="29"/>
      <c r="C205" s="27"/>
      <c r="D205" s="27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1:14" s="52" customFormat="1" ht="15">
      <c r="A206" s="14"/>
      <c r="B206" s="29"/>
      <c r="C206" s="27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4" s="52" customFormat="1" ht="15">
      <c r="A207" s="14"/>
      <c r="B207" s="29"/>
      <c r="C207" s="27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1:14" s="52" customFormat="1" ht="15">
      <c r="A208" s="14"/>
      <c r="B208" s="29"/>
      <c r="C208" s="27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1:14" s="52" customFormat="1" ht="15">
      <c r="A209" s="14"/>
      <c r="B209" s="29"/>
      <c r="C209" s="27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1:14" s="52" customFormat="1" ht="15">
      <c r="A210" s="14"/>
      <c r="B210" s="29"/>
      <c r="C210" s="27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1:14" s="52" customFormat="1" ht="15">
      <c r="A211" s="14"/>
      <c r="B211" s="29"/>
      <c r="C211" s="27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1:14" s="52" customFormat="1" ht="15">
      <c r="A212" s="14"/>
      <c r="B212" s="28"/>
      <c r="C212" s="27"/>
      <c r="D212" s="27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1:14" s="52" customFormat="1" ht="15">
      <c r="A213" s="14"/>
      <c r="B213" s="28"/>
      <c r="C213" s="27"/>
      <c r="D213" s="27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1:14" s="52" customFormat="1" ht="15">
      <c r="A214" s="14"/>
      <c r="B214" s="28"/>
      <c r="C214" s="27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1:14" s="52" customFormat="1" ht="15">
      <c r="A215" s="14"/>
      <c r="B215" s="29"/>
      <c r="C215" s="27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1:14" s="52" customFormat="1" ht="15">
      <c r="A216" s="14"/>
      <c r="B216" s="30"/>
      <c r="C216" s="27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1:14" s="52" customFormat="1" ht="15">
      <c r="A217" s="14"/>
      <c r="B217" s="30"/>
      <c r="C217" s="27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1:14" s="52" customFormat="1" ht="15">
      <c r="A218" s="14"/>
      <c r="B218" s="29"/>
      <c r="C218" s="27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1:14" s="52" customFormat="1" ht="15">
      <c r="A219" s="14"/>
      <c r="B219" s="29"/>
      <c r="C219" s="27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1:14" s="52" customFormat="1" ht="15">
      <c r="A220" s="14"/>
      <c r="B220" s="28"/>
      <c r="C220" s="27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1:14" s="52" customFormat="1" ht="15">
      <c r="A221" s="14"/>
      <c r="B221" s="28"/>
      <c r="C221" s="27"/>
      <c r="D221" s="27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4" s="52" customFormat="1" ht="15">
      <c r="A222" s="14"/>
      <c r="B222" s="28"/>
      <c r="C222" s="27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1:14" s="52" customFormat="1" ht="15">
      <c r="A223" s="14"/>
      <c r="B223" s="28"/>
      <c r="C223" s="27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 s="52" customFormat="1" ht="15">
      <c r="A224" s="14"/>
      <c r="B224" s="29"/>
      <c r="C224" s="27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1:14" s="52" customFormat="1" ht="15">
      <c r="A225" s="14"/>
      <c r="B225" s="29"/>
      <c r="C225" s="27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1:14" s="52" customFormat="1" ht="15">
      <c r="A226" s="14"/>
      <c r="B226" s="29"/>
      <c r="C226" s="27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1:14" s="52" customFormat="1" ht="15">
      <c r="A227" s="14"/>
      <c r="B227" s="29"/>
      <c r="C227" s="27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1:14" s="52" customFormat="1" ht="15">
      <c r="A228" s="14"/>
      <c r="B228" s="29"/>
      <c r="C228" s="27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1:14" s="52" customFormat="1" ht="15">
      <c r="A229" s="14"/>
      <c r="B229" s="29"/>
      <c r="C229" s="27"/>
      <c r="D229" s="27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1:14" s="52" customFormat="1" ht="15">
      <c r="A230" s="14"/>
      <c r="B230" s="28"/>
      <c r="C230" s="27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 s="52" customFormat="1" ht="15">
      <c r="A231" s="14"/>
      <c r="B231" s="29"/>
      <c r="C231" s="27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1:14" s="52" customFormat="1" ht="15">
      <c r="A232" s="14"/>
      <c r="B232" s="32"/>
      <c r="C232" s="27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1:14" s="52" customFormat="1" ht="15">
      <c r="A233" s="14"/>
      <c r="B233" s="32"/>
      <c r="C233" s="27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1:14" s="52" customFormat="1" ht="15">
      <c r="A234" s="14"/>
      <c r="B234" s="32"/>
      <c r="C234" s="27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1:14" s="52" customFormat="1" ht="15">
      <c r="A235" s="286"/>
      <c r="B235" s="286"/>
      <c r="C235" s="286"/>
      <c r="D235" s="286"/>
      <c r="E235" s="286"/>
      <c r="F235" s="286"/>
      <c r="G235" s="286"/>
      <c r="H235" s="286"/>
      <c r="I235" s="286"/>
      <c r="J235" s="286"/>
      <c r="K235" s="286"/>
      <c r="L235" s="286"/>
      <c r="M235" s="286"/>
      <c r="N235" s="286"/>
    </row>
    <row r="236" spans="1:14" s="52" customFormat="1" ht="15">
      <c r="A236" s="287"/>
      <c r="B236" s="288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14" s="52" customFormat="1" ht="15">
      <c r="A237" s="14"/>
      <c r="B237" s="23"/>
      <c r="C237" s="35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s="52" customFormat="1" ht="15">
      <c r="A238" s="14"/>
      <c r="B238" s="23"/>
      <c r="C238" s="35"/>
      <c r="D238" s="16"/>
      <c r="E238" s="16"/>
      <c r="F238" s="35"/>
      <c r="G238" s="16"/>
      <c r="H238" s="16"/>
      <c r="I238" s="16"/>
      <c r="J238" s="16"/>
      <c r="K238" s="16"/>
      <c r="L238" s="16"/>
      <c r="M238" s="16"/>
      <c r="N238" s="16"/>
    </row>
    <row r="239" spans="1:14" s="52" customFormat="1" ht="15">
      <c r="A239" s="14"/>
      <c r="B239" s="23"/>
      <c r="C239" s="35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1:14" s="52" customFormat="1" ht="15">
      <c r="A240" s="14"/>
      <c r="B240" s="23"/>
      <c r="C240" s="35"/>
      <c r="D240" s="35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 s="52" customFormat="1" ht="15">
      <c r="A241" s="14"/>
      <c r="B241" s="23"/>
      <c r="C241" s="35"/>
      <c r="D241" s="22"/>
      <c r="E241" s="16"/>
      <c r="F241" s="35"/>
      <c r="G241" s="16"/>
      <c r="H241" s="16"/>
      <c r="I241" s="16"/>
      <c r="J241" s="16"/>
      <c r="K241" s="16"/>
      <c r="L241" s="16"/>
      <c r="M241" s="16"/>
      <c r="N241" s="16"/>
    </row>
    <row r="242" spans="1:14" s="52" customFormat="1" ht="15">
      <c r="A242" s="14"/>
      <c r="B242" s="23"/>
      <c r="C242" s="35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1:14" s="52" customFormat="1" ht="15">
      <c r="A243" s="14"/>
      <c r="B243" s="23"/>
      <c r="C243" s="35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1:14" s="52" customFormat="1" ht="15">
      <c r="A244" s="286"/>
      <c r="B244" s="286"/>
      <c r="C244" s="286"/>
      <c r="D244" s="286"/>
      <c r="E244" s="286"/>
      <c r="F244" s="286"/>
      <c r="G244" s="286"/>
      <c r="H244" s="286"/>
      <c r="I244" s="286"/>
      <c r="J244" s="286"/>
      <c r="K244" s="286"/>
      <c r="L244" s="286"/>
      <c r="M244" s="286"/>
      <c r="N244" s="286"/>
    </row>
    <row r="245" spans="1:14" s="52" customFormat="1" ht="15">
      <c r="A245" s="287"/>
      <c r="B245" s="288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1:14" s="52" customFormat="1" ht="15">
      <c r="A246" s="14"/>
      <c r="B246" s="36"/>
      <c r="C246" s="37"/>
      <c r="D246" s="22"/>
      <c r="E246" s="16"/>
      <c r="F246" s="16"/>
      <c r="G246" s="16"/>
      <c r="H246" s="37"/>
      <c r="I246" s="16"/>
      <c r="J246" s="16"/>
      <c r="K246" s="16"/>
      <c r="L246" s="16"/>
      <c r="M246" s="16"/>
      <c r="N246" s="16"/>
    </row>
    <row r="247" spans="1:14" s="52" customFormat="1" ht="15">
      <c r="A247" s="14"/>
      <c r="B247" s="36"/>
      <c r="C247" s="37"/>
      <c r="D247" s="22"/>
      <c r="E247" s="16"/>
      <c r="F247" s="16"/>
      <c r="G247" s="16"/>
      <c r="H247" s="37"/>
      <c r="I247" s="16"/>
      <c r="J247" s="16"/>
      <c r="K247" s="16"/>
      <c r="L247" s="16"/>
      <c r="M247" s="16"/>
      <c r="N247" s="16"/>
    </row>
    <row r="248" spans="1:14" s="52" customFormat="1" ht="15">
      <c r="A248" s="286"/>
      <c r="B248" s="286"/>
      <c r="C248" s="286"/>
      <c r="D248" s="286"/>
      <c r="E248" s="286"/>
      <c r="F248" s="286"/>
      <c r="G248" s="286"/>
      <c r="H248" s="286"/>
      <c r="I248" s="286"/>
      <c r="J248" s="286"/>
      <c r="K248" s="286"/>
      <c r="L248" s="286"/>
      <c r="M248" s="286"/>
      <c r="N248" s="286"/>
    </row>
    <row r="249" spans="1:14" s="52" customFormat="1" ht="15">
      <c r="A249" s="287"/>
      <c r="B249" s="28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</row>
    <row r="250" spans="1:14" s="52" customFormat="1" ht="15">
      <c r="A250" s="14"/>
      <c r="B250" s="23"/>
      <c r="C250" s="35"/>
      <c r="D250" s="22"/>
      <c r="E250" s="16"/>
      <c r="F250" s="35"/>
      <c r="G250" s="16"/>
      <c r="H250" s="16"/>
      <c r="I250" s="16"/>
      <c r="J250" s="16"/>
      <c r="K250" s="16"/>
      <c r="L250" s="16"/>
      <c r="M250" s="16"/>
      <c r="N250" s="16"/>
    </row>
    <row r="251" spans="1:14" s="52" customFormat="1" ht="15">
      <c r="A251" s="289"/>
      <c r="B251" s="289"/>
      <c r="C251" s="289"/>
      <c r="D251" s="289"/>
      <c r="E251" s="289"/>
      <c r="F251" s="289"/>
      <c r="G251" s="289"/>
      <c r="H251" s="289"/>
      <c r="I251" s="289"/>
      <c r="J251" s="289"/>
      <c r="K251" s="289"/>
      <c r="L251" s="289"/>
      <c r="M251" s="289"/>
      <c r="N251" s="289"/>
    </row>
    <row r="252" spans="1:14" s="52" customFormat="1" ht="15">
      <c r="A252" s="287"/>
      <c r="B252" s="28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</row>
    <row r="253" spans="1:14" s="52" customFormat="1" ht="15">
      <c r="A253" s="14"/>
      <c r="B253" s="23"/>
      <c r="C253" s="35"/>
      <c r="D253" s="16"/>
      <c r="E253" s="16"/>
      <c r="F253" s="35"/>
      <c r="G253" s="16"/>
      <c r="H253" s="16"/>
      <c r="I253" s="16"/>
      <c r="J253" s="16"/>
      <c r="K253" s="16"/>
      <c r="L253" s="16"/>
      <c r="M253" s="16"/>
      <c r="N253" s="16"/>
    </row>
    <row r="254" spans="1:14" s="52" customFormat="1" ht="15">
      <c r="A254" s="286"/>
      <c r="B254" s="286"/>
      <c r="C254" s="286"/>
      <c r="D254" s="286"/>
      <c r="E254" s="286"/>
      <c r="F254" s="286"/>
      <c r="G254" s="286"/>
      <c r="H254" s="286"/>
      <c r="I254" s="286"/>
      <c r="J254" s="286"/>
      <c r="K254" s="286"/>
      <c r="L254" s="286"/>
      <c r="M254" s="286"/>
      <c r="N254" s="286"/>
    </row>
    <row r="255" spans="1:14" s="52" customFormat="1" ht="15">
      <c r="A255" s="287"/>
      <c r="B255" s="28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</row>
    <row r="256" spans="1:14" s="52" customFormat="1" ht="15">
      <c r="A256" s="14"/>
      <c r="B256" s="23"/>
      <c r="C256" s="35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 s="52" customFormat="1" ht="15">
      <c r="A257" s="286"/>
      <c r="B257" s="286"/>
      <c r="C257" s="286"/>
      <c r="D257" s="286"/>
      <c r="E257" s="286"/>
      <c r="F257" s="286"/>
      <c r="G257" s="286"/>
      <c r="H257" s="286"/>
      <c r="I257" s="286"/>
      <c r="J257" s="286"/>
      <c r="K257" s="286"/>
      <c r="L257" s="286"/>
      <c r="M257" s="286"/>
      <c r="N257" s="286"/>
    </row>
    <row r="258" spans="1:14" s="52" customFormat="1" ht="15">
      <c r="A258" s="287"/>
      <c r="B258" s="288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1:14" s="52" customFormat="1" ht="15">
      <c r="A259" s="14"/>
      <c r="B259" s="23"/>
      <c r="C259" s="16"/>
      <c r="D259" s="22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 s="52" customFormat="1" ht="15">
      <c r="A260" s="14"/>
      <c r="B260" s="23"/>
      <c r="C260" s="35"/>
      <c r="D260" s="22"/>
      <c r="E260" s="16"/>
      <c r="F260" s="35"/>
      <c r="G260" s="16"/>
      <c r="H260" s="16"/>
      <c r="I260" s="16"/>
      <c r="J260" s="16"/>
      <c r="K260" s="16"/>
      <c r="L260" s="16"/>
      <c r="M260" s="16"/>
      <c r="N260" s="16"/>
    </row>
    <row r="261" spans="1:14" s="52" customFormat="1" ht="15">
      <c r="A261" s="286"/>
      <c r="B261" s="286"/>
      <c r="C261" s="286"/>
      <c r="D261" s="286"/>
      <c r="E261" s="286"/>
      <c r="F261" s="286"/>
      <c r="G261" s="286"/>
      <c r="H261" s="286"/>
      <c r="I261" s="286"/>
      <c r="J261" s="286"/>
      <c r="K261" s="286"/>
      <c r="L261" s="286"/>
      <c r="M261" s="286"/>
      <c r="N261" s="286"/>
    </row>
    <row r="262" spans="1:14" s="52" customFormat="1" ht="15">
      <c r="A262" s="287"/>
      <c r="B262" s="288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1:14" s="52" customFormat="1" ht="15">
      <c r="A263" s="14"/>
      <c r="B263" s="39"/>
      <c r="C263" s="35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 s="52" customFormat="1" ht="15">
      <c r="A264" s="286"/>
      <c r="B264" s="286"/>
      <c r="C264" s="286"/>
      <c r="D264" s="286"/>
      <c r="E264" s="286"/>
      <c r="F264" s="286"/>
      <c r="G264" s="286"/>
      <c r="H264" s="286"/>
      <c r="I264" s="286"/>
      <c r="J264" s="286"/>
      <c r="K264" s="286"/>
      <c r="L264" s="286"/>
      <c r="M264" s="286"/>
      <c r="N264" s="286"/>
    </row>
    <row r="265" spans="1:14" s="52" customFormat="1" ht="15">
      <c r="A265" s="287"/>
      <c r="B265" s="288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1:14" s="52" customFormat="1" ht="15">
      <c r="A266" s="14"/>
      <c r="B266" s="23"/>
      <c r="C266" s="35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s="52" customFormat="1" ht="15">
      <c r="A267" s="286"/>
      <c r="B267" s="286"/>
      <c r="C267" s="286"/>
      <c r="D267" s="286"/>
      <c r="E267" s="286"/>
      <c r="F267" s="286"/>
      <c r="G267" s="286"/>
      <c r="H267" s="286"/>
      <c r="I267" s="286"/>
      <c r="J267" s="286"/>
      <c r="K267" s="286"/>
      <c r="L267" s="286"/>
      <c r="M267" s="286"/>
      <c r="N267" s="286"/>
    </row>
    <row r="268" spans="1:14" s="52" customFormat="1" ht="15">
      <c r="A268" s="287"/>
      <c r="B268" s="288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1:14" s="52" customFormat="1" ht="15">
      <c r="A269" s="14"/>
      <c r="B269" s="23"/>
      <c r="C269" s="27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s="52" customFormat="1" ht="15">
      <c r="A270" s="14"/>
      <c r="B270" s="23"/>
      <c r="C270" s="35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s="52" customFormat="1" ht="15">
      <c r="A271" s="286"/>
      <c r="B271" s="286"/>
      <c r="C271" s="286"/>
      <c r="D271" s="286"/>
      <c r="E271" s="286"/>
      <c r="F271" s="286"/>
      <c r="G271" s="286"/>
      <c r="H271" s="286"/>
      <c r="I271" s="286"/>
      <c r="J271" s="286"/>
      <c r="K271" s="286"/>
      <c r="L271" s="286"/>
      <c r="M271" s="286"/>
      <c r="N271" s="286"/>
    </row>
    <row r="272" spans="1:14" s="52" customFormat="1" ht="15">
      <c r="A272" s="287"/>
      <c r="B272" s="288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1:14" s="52" customFormat="1" ht="15">
      <c r="A273" s="14"/>
      <c r="B273" s="23"/>
      <c r="C273" s="27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s="52" customFormat="1" ht="15">
      <c r="A274" s="286"/>
      <c r="B274" s="286"/>
      <c r="C274" s="286"/>
      <c r="D274" s="286"/>
      <c r="E274" s="286"/>
      <c r="F274" s="286"/>
      <c r="G274" s="286"/>
      <c r="H274" s="286"/>
      <c r="I274" s="286"/>
      <c r="J274" s="286"/>
      <c r="K274" s="286"/>
      <c r="L274" s="286"/>
      <c r="M274" s="286"/>
      <c r="N274" s="286"/>
    </row>
    <row r="275" spans="1:14" s="52" customFormat="1" ht="15">
      <c r="A275" s="287"/>
      <c r="B275" s="288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1:14" s="52" customFormat="1" ht="15">
      <c r="A276" s="40"/>
      <c r="B276" s="23"/>
      <c r="C276" s="35"/>
      <c r="D276" s="35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s="52" customFormat="1" ht="15">
      <c r="A277" s="286"/>
      <c r="B277" s="286"/>
      <c r="C277" s="286"/>
      <c r="D277" s="286"/>
      <c r="E277" s="286"/>
      <c r="F277" s="286"/>
      <c r="G277" s="286"/>
      <c r="H277" s="286"/>
      <c r="I277" s="286"/>
      <c r="J277" s="286"/>
      <c r="K277" s="286"/>
      <c r="L277" s="286"/>
      <c r="M277" s="286"/>
      <c r="N277" s="286"/>
    </row>
    <row r="278" spans="1:14" s="52" customFormat="1" ht="15">
      <c r="A278" s="287"/>
      <c r="B278" s="288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1:14" s="52" customFormat="1" ht="15">
      <c r="A279" s="40"/>
      <c r="B279" s="41"/>
      <c r="C279" s="42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s="52" customFormat="1" ht="15">
      <c r="A280" s="40"/>
      <c r="B280" s="41"/>
      <c r="C280" s="42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s="52" customFormat="1" ht="15">
      <c r="A281" s="40"/>
      <c r="B281" s="41"/>
      <c r="C281" s="42"/>
      <c r="D281" s="42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s="52" customFormat="1" ht="15">
      <c r="A282" s="40"/>
      <c r="B282" s="41"/>
      <c r="C282" s="42"/>
      <c r="D282" s="42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s="52" customFormat="1" ht="15">
      <c r="A283" s="40"/>
      <c r="B283" s="41"/>
      <c r="C283" s="42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s="52" customFormat="1" ht="15">
      <c r="A284" s="40"/>
      <c r="B284" s="25"/>
      <c r="C284" s="42"/>
      <c r="D284" s="42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s="52" customFormat="1" ht="15">
      <c r="A285" s="286"/>
      <c r="B285" s="286"/>
      <c r="C285" s="286"/>
      <c r="D285" s="286"/>
      <c r="E285" s="286"/>
      <c r="F285" s="286"/>
      <c r="G285" s="286"/>
      <c r="H285" s="286"/>
      <c r="I285" s="286"/>
      <c r="J285" s="286"/>
      <c r="K285" s="286"/>
      <c r="L285" s="286"/>
      <c r="M285" s="286"/>
      <c r="N285" s="286"/>
    </row>
    <row r="286" spans="1:14" s="52" customFormat="1" ht="15">
      <c r="A286" s="287"/>
      <c r="B286" s="288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1:14" s="52" customFormat="1" ht="15">
      <c r="A287" s="40"/>
      <c r="B287" s="28"/>
      <c r="C287" s="43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s="52" customFormat="1" ht="15">
      <c r="A288" s="40"/>
      <c r="B288" s="28"/>
      <c r="C288" s="43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s="52" customFormat="1" ht="15">
      <c r="A289" s="40"/>
      <c r="B289" s="33"/>
      <c r="C289" s="43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s="52" customFormat="1" ht="15">
      <c r="A290" s="40"/>
      <c r="B290" s="28"/>
      <c r="C290" s="43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s="52" customFormat="1" ht="15">
      <c r="A291" s="40"/>
      <c r="B291" s="28"/>
      <c r="C291" s="43"/>
      <c r="D291" s="43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s="52" customFormat="1" ht="15">
      <c r="A292" s="286"/>
      <c r="B292" s="286"/>
      <c r="C292" s="286"/>
      <c r="D292" s="286"/>
      <c r="E292" s="286"/>
      <c r="F292" s="286"/>
      <c r="G292" s="286"/>
      <c r="H292" s="286"/>
      <c r="I292" s="286"/>
      <c r="J292" s="286"/>
      <c r="K292" s="286"/>
      <c r="L292" s="286"/>
      <c r="M292" s="286"/>
      <c r="N292" s="286"/>
    </row>
    <row r="293" spans="1:14" s="52" customFormat="1" ht="15">
      <c r="A293" s="287"/>
      <c r="B293" s="288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1:14" s="52" customFormat="1" ht="15">
      <c r="A294" s="40"/>
      <c r="B294" s="23"/>
      <c r="C294" s="43"/>
      <c r="D294" s="43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s="52" customFormat="1" ht="15">
      <c r="A295" s="40"/>
      <c r="B295" s="23"/>
      <c r="C295" s="43"/>
      <c r="D295" s="43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s="52" customFormat="1" ht="15">
      <c r="A296" s="40"/>
      <c r="B296" s="23"/>
      <c r="C296" s="43"/>
      <c r="D296" s="16"/>
      <c r="E296" s="16"/>
      <c r="F296" s="43"/>
      <c r="G296" s="16"/>
      <c r="H296" s="16"/>
      <c r="I296" s="16"/>
      <c r="J296" s="16"/>
      <c r="K296" s="16"/>
      <c r="L296" s="16"/>
      <c r="M296" s="16"/>
      <c r="N296" s="16"/>
    </row>
    <row r="297" spans="1:14" s="52" customFormat="1" ht="15">
      <c r="A297" s="286"/>
      <c r="B297" s="286"/>
      <c r="C297" s="286"/>
      <c r="D297" s="286"/>
      <c r="E297" s="286"/>
      <c r="F297" s="286"/>
      <c r="G297" s="286"/>
      <c r="H297" s="286"/>
      <c r="I297" s="286"/>
      <c r="J297" s="286"/>
      <c r="K297" s="286"/>
      <c r="L297" s="286"/>
      <c r="M297" s="286"/>
      <c r="N297" s="286"/>
    </row>
    <row r="298" spans="1:14" s="52" customFormat="1" ht="15">
      <c r="A298" s="287"/>
      <c r="B298" s="288"/>
      <c r="C298" s="44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1:14" s="52" customFormat="1" ht="15">
      <c r="A299" s="40"/>
      <c r="B299" s="28"/>
      <c r="C299" s="45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s="52" customFormat="1" ht="15">
      <c r="A300" s="40"/>
      <c r="B300" s="28"/>
      <c r="C300" s="45"/>
      <c r="D300" s="16"/>
      <c r="E300" s="16"/>
      <c r="F300" s="43"/>
      <c r="G300" s="16"/>
      <c r="H300" s="16"/>
      <c r="I300" s="16"/>
      <c r="J300" s="16"/>
      <c r="K300" s="16"/>
      <c r="L300" s="16"/>
      <c r="M300" s="16"/>
      <c r="N300" s="16"/>
    </row>
    <row r="301" spans="1:14" s="52" customFormat="1" ht="15">
      <c r="A301" s="40"/>
      <c r="B301" s="28"/>
      <c r="C301" s="45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s="52" customFormat="1" ht="15">
      <c r="A302" s="40"/>
      <c r="B302" s="28"/>
      <c r="C302" s="45"/>
      <c r="D302" s="16"/>
      <c r="E302" s="16"/>
      <c r="F302" s="16"/>
      <c r="G302" s="16"/>
      <c r="H302" s="45"/>
      <c r="I302" s="16"/>
      <c r="J302" s="16"/>
      <c r="K302" s="16"/>
      <c r="L302" s="16"/>
      <c r="M302" s="16"/>
      <c r="N302" s="16"/>
    </row>
    <row r="303" spans="1:14" s="52" customFormat="1" ht="15">
      <c r="A303" s="40"/>
      <c r="B303" s="28"/>
      <c r="C303" s="45"/>
      <c r="D303" s="43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s="52" customFormat="1" ht="15">
      <c r="A304" s="286"/>
      <c r="B304" s="286"/>
      <c r="C304" s="286"/>
      <c r="D304" s="286"/>
      <c r="E304" s="286"/>
      <c r="F304" s="286"/>
      <c r="G304" s="286"/>
      <c r="H304" s="286"/>
      <c r="I304" s="286"/>
      <c r="J304" s="286"/>
      <c r="K304" s="286"/>
      <c r="L304" s="286"/>
      <c r="M304" s="286"/>
      <c r="N304" s="286"/>
    </row>
    <row r="305" spans="1:14" s="52" customFormat="1" ht="15">
      <c r="A305" s="287"/>
      <c r="B305" s="288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1:14" s="52" customFormat="1" ht="15">
      <c r="A306" s="40"/>
      <c r="B306" s="19"/>
      <c r="C306" s="27"/>
      <c r="D306" s="22"/>
      <c r="E306" s="16"/>
      <c r="F306" s="16"/>
      <c r="G306" s="16"/>
      <c r="H306" s="27"/>
      <c r="I306" s="16"/>
      <c r="J306" s="16"/>
      <c r="K306" s="16"/>
      <c r="L306" s="16"/>
      <c r="M306" s="16"/>
      <c r="N306" s="16"/>
    </row>
    <row r="307" spans="1:14" s="52" customFormat="1" ht="15">
      <c r="A307" s="286"/>
      <c r="B307" s="286"/>
      <c r="C307" s="286"/>
      <c r="D307" s="286"/>
      <c r="E307" s="286"/>
      <c r="F307" s="286"/>
      <c r="G307" s="286"/>
      <c r="H307" s="286"/>
      <c r="I307" s="286"/>
      <c r="J307" s="286"/>
      <c r="K307" s="286"/>
      <c r="L307" s="286"/>
      <c r="M307" s="286"/>
      <c r="N307" s="286"/>
    </row>
    <row r="308" spans="1:14" s="52" customFormat="1" ht="15">
      <c r="A308" s="287"/>
      <c r="B308" s="288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1:14" s="52" customFormat="1" ht="15">
      <c r="A309" s="40"/>
      <c r="B309" s="23"/>
      <c r="C309" s="27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s="52" customFormat="1" ht="15">
      <c r="A310" s="40"/>
      <c r="B310" s="23"/>
      <c r="C310" s="4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s="52" customFormat="1" ht="15">
      <c r="A311" s="285"/>
      <c r="B311" s="285"/>
      <c r="C311" s="285"/>
      <c r="D311" s="285"/>
      <c r="E311" s="285"/>
      <c r="F311" s="285"/>
      <c r="G311" s="285"/>
      <c r="H311" s="285"/>
      <c r="I311" s="285"/>
      <c r="J311" s="285"/>
      <c r="K311" s="285"/>
      <c r="L311" s="285"/>
      <c r="M311" s="285"/>
      <c r="N311" s="285"/>
    </row>
    <row r="312" spans="1:14" s="52" customFormat="1" ht="15">
      <c r="A312" s="287"/>
      <c r="B312" s="288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1:14" s="52" customFormat="1" ht="15">
      <c r="A313" s="40"/>
      <c r="B313" s="19"/>
      <c r="C313" s="22"/>
      <c r="D313" s="22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s="52" customFormat="1" ht="15">
      <c r="A314" s="285"/>
      <c r="B314" s="285"/>
      <c r="C314" s="285"/>
      <c r="D314" s="285"/>
      <c r="E314" s="285"/>
      <c r="F314" s="285"/>
      <c r="G314" s="285"/>
      <c r="H314" s="285"/>
      <c r="I314" s="285"/>
      <c r="J314" s="285"/>
      <c r="K314" s="285"/>
      <c r="L314" s="285"/>
      <c r="M314" s="285"/>
      <c r="N314" s="285"/>
    </row>
    <row r="315" spans="1:14" s="52" customFormat="1" ht="15">
      <c r="A315" s="287"/>
      <c r="B315" s="288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1:14" s="52" customFormat="1" ht="15">
      <c r="A316" s="40"/>
      <c r="B316" s="47"/>
      <c r="C316" s="48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s="52" customFormat="1" ht="15">
      <c r="A317" s="286"/>
      <c r="B317" s="286"/>
      <c r="C317" s="286"/>
      <c r="D317" s="286"/>
      <c r="E317" s="286"/>
      <c r="F317" s="286"/>
      <c r="G317" s="286"/>
      <c r="H317" s="286"/>
      <c r="I317" s="286"/>
      <c r="J317" s="286"/>
      <c r="K317" s="286"/>
      <c r="L317" s="286"/>
      <c r="M317" s="286"/>
      <c r="N317" s="286"/>
    </row>
    <row r="318" spans="1:14" s="52" customFormat="1" ht="15">
      <c r="A318" s="287"/>
      <c r="B318" s="288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1:14" s="52" customFormat="1" ht="15">
      <c r="A319" s="40"/>
      <c r="B319" s="47"/>
      <c r="C319" s="48"/>
      <c r="D319" s="16"/>
      <c r="E319" s="16"/>
      <c r="F319" s="48"/>
      <c r="G319" s="16"/>
      <c r="H319" s="16"/>
      <c r="I319" s="16"/>
      <c r="J319" s="16"/>
      <c r="K319" s="16"/>
      <c r="L319" s="16"/>
      <c r="M319" s="16"/>
      <c r="N319" s="16"/>
    </row>
    <row r="320" spans="1:14" s="52" customFormat="1" ht="15">
      <c r="A320" s="286"/>
      <c r="B320" s="286"/>
      <c r="C320" s="286"/>
      <c r="D320" s="286"/>
      <c r="E320" s="286"/>
      <c r="F320" s="286"/>
      <c r="G320" s="286"/>
      <c r="H320" s="286"/>
      <c r="I320" s="286"/>
      <c r="J320" s="286"/>
      <c r="K320" s="286"/>
      <c r="L320" s="286"/>
      <c r="M320" s="286"/>
      <c r="N320" s="286"/>
    </row>
    <row r="321" spans="1:14" s="52" customFormat="1" ht="15">
      <c r="A321" s="287"/>
      <c r="B321" s="288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1:14" s="52" customFormat="1" ht="15">
      <c r="A322" s="40"/>
      <c r="B322" s="33"/>
      <c r="C322" s="49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s="52" customFormat="1" ht="15">
      <c r="A323" s="40"/>
      <c r="B323" s="33"/>
      <c r="C323" s="49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s="52" customFormat="1" ht="15">
      <c r="A324" s="286"/>
      <c r="B324" s="286"/>
      <c r="C324" s="286"/>
      <c r="D324" s="286"/>
      <c r="E324" s="286"/>
      <c r="F324" s="286"/>
      <c r="G324" s="286"/>
      <c r="H324" s="286"/>
      <c r="I324" s="286"/>
      <c r="J324" s="286"/>
      <c r="K324" s="286"/>
      <c r="L324" s="286"/>
      <c r="M324" s="286"/>
      <c r="N324" s="286"/>
    </row>
    <row r="325" spans="1:14" s="52" customFormat="1" ht="15">
      <c r="A325" s="287"/>
      <c r="B325" s="288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1:14" s="52" customFormat="1" ht="15">
      <c r="A326" s="40"/>
      <c r="B326" s="33"/>
      <c r="C326" s="49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s="52" customFormat="1" ht="15">
      <c r="A327" s="285"/>
      <c r="B327" s="285"/>
      <c r="C327" s="285"/>
      <c r="D327" s="285"/>
      <c r="E327" s="285"/>
      <c r="F327" s="285"/>
      <c r="G327" s="285"/>
      <c r="H327" s="285"/>
      <c r="I327" s="285"/>
      <c r="J327" s="285"/>
      <c r="K327" s="285"/>
      <c r="L327" s="285"/>
      <c r="M327" s="285"/>
      <c r="N327" s="285"/>
    </row>
    <row r="328" spans="1:14" s="52" customFormat="1" ht="15">
      <c r="A328" s="287"/>
      <c r="B328" s="288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1:14" s="52" customFormat="1" ht="15">
      <c r="A329" s="40"/>
      <c r="B329" s="33"/>
      <c r="C329" s="49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s="52" customFormat="1" ht="15">
      <c r="A330" s="286"/>
      <c r="B330" s="286"/>
      <c r="C330" s="286"/>
      <c r="D330" s="286"/>
      <c r="E330" s="286"/>
      <c r="F330" s="286"/>
      <c r="G330" s="286"/>
      <c r="H330" s="286"/>
      <c r="I330" s="286"/>
      <c r="J330" s="286"/>
      <c r="K330" s="286"/>
      <c r="L330" s="286"/>
      <c r="M330" s="286"/>
      <c r="N330" s="286"/>
    </row>
    <row r="331" spans="1:14" s="52" customFormat="1" ht="15">
      <c r="A331" s="287"/>
      <c r="B331" s="287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1:14" s="52" customFormat="1" ht="15">
      <c r="A332" s="40"/>
      <c r="B332" s="33"/>
      <c r="C332" s="49"/>
      <c r="D332" s="49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s="52" customFormat="1" ht="15">
      <c r="A333" s="286"/>
      <c r="B333" s="286"/>
      <c r="C333" s="286"/>
      <c r="D333" s="286"/>
      <c r="E333" s="286"/>
      <c r="F333" s="286"/>
      <c r="G333" s="286"/>
      <c r="H333" s="286"/>
      <c r="I333" s="286"/>
      <c r="J333" s="286"/>
      <c r="K333" s="286"/>
      <c r="L333" s="286"/>
      <c r="M333" s="286"/>
      <c r="N333" s="286"/>
    </row>
    <row r="334" spans="1:14" s="52" customFormat="1" ht="15">
      <c r="A334" s="287"/>
      <c r="B334" s="288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1:14" s="52" customFormat="1" ht="15">
      <c r="A335" s="40"/>
      <c r="B335" s="47"/>
      <c r="C335" s="43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s="52" customFormat="1" ht="15">
      <c r="A336" s="40"/>
      <c r="B336" s="47"/>
      <c r="C336" s="43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s="52" customFormat="1" ht="15">
      <c r="A337" s="40"/>
      <c r="B337" s="47"/>
      <c r="C337" s="22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s="52" customFormat="1" ht="15">
      <c r="A338" s="40"/>
      <c r="B338" s="47"/>
      <c r="C338" s="43"/>
      <c r="D338" s="43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s="52" customFormat="1" ht="15">
      <c r="A339" s="40"/>
      <c r="B339" s="47"/>
      <c r="C339" s="43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s="52" customFormat="1" ht="15">
      <c r="A340" s="40"/>
      <c r="B340" s="47"/>
      <c r="C340" s="43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s="52" customFormat="1" ht="15">
      <c r="A341" s="40"/>
      <c r="B341" s="47"/>
      <c r="C341" s="43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s="52" customFormat="1" ht="15">
      <c r="A342" s="40"/>
      <c r="B342" s="47"/>
      <c r="C342" s="22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s="52" customFormat="1" ht="15">
      <c r="A343" s="286"/>
      <c r="B343" s="286"/>
      <c r="C343" s="286"/>
      <c r="D343" s="286"/>
      <c r="E343" s="286"/>
      <c r="F343" s="286"/>
      <c r="G343" s="286"/>
      <c r="H343" s="286"/>
      <c r="I343" s="286"/>
      <c r="J343" s="286"/>
      <c r="K343" s="286"/>
      <c r="L343" s="286"/>
      <c r="M343" s="286"/>
      <c r="N343" s="286"/>
    </row>
    <row r="344" spans="1:14" s="52" customFormat="1" ht="15">
      <c r="A344" s="287"/>
      <c r="B344" s="288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1:14" s="52" customFormat="1" ht="15">
      <c r="A345" s="40"/>
      <c r="B345" s="23"/>
      <c r="C345" s="35"/>
      <c r="D345" s="16"/>
      <c r="E345" s="16"/>
      <c r="F345" s="16"/>
      <c r="G345" s="16"/>
      <c r="H345" s="35"/>
      <c r="I345" s="16"/>
      <c r="J345" s="16"/>
      <c r="K345" s="16"/>
      <c r="L345" s="16"/>
      <c r="M345" s="16"/>
      <c r="N345" s="16"/>
    </row>
    <row r="346" spans="1:14" s="52" customFormat="1" ht="15">
      <c r="A346" s="286"/>
      <c r="B346" s="286"/>
      <c r="C346" s="286"/>
      <c r="D346" s="286"/>
      <c r="E346" s="286"/>
      <c r="F346" s="286"/>
      <c r="G346" s="286"/>
      <c r="H346" s="286"/>
      <c r="I346" s="286"/>
      <c r="J346" s="286"/>
      <c r="K346" s="286"/>
      <c r="L346" s="286"/>
      <c r="M346" s="286"/>
      <c r="N346" s="286"/>
    </row>
    <row r="347" spans="1:14" s="52" customFormat="1" ht="15">
      <c r="A347" s="287"/>
      <c r="B347" s="288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1:14" s="52" customFormat="1" ht="15">
      <c r="A348" s="40"/>
      <c r="B348" s="47"/>
      <c r="C348" s="43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s="52" customFormat="1" ht="15">
      <c r="A349" s="286"/>
      <c r="B349" s="286"/>
      <c r="C349" s="286"/>
      <c r="D349" s="286"/>
      <c r="E349" s="286"/>
      <c r="F349" s="286"/>
      <c r="G349" s="286"/>
      <c r="H349" s="286"/>
      <c r="I349" s="286"/>
      <c r="J349" s="286"/>
      <c r="K349" s="286"/>
      <c r="L349" s="286"/>
      <c r="M349" s="286"/>
      <c r="N349" s="286"/>
    </row>
    <row r="350" spans="1:14" s="52" customFormat="1" ht="15">
      <c r="A350" s="287"/>
      <c r="B350" s="288"/>
      <c r="C350" s="13"/>
      <c r="D350" s="13"/>
      <c r="E350" s="16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1:14" s="52" customFormat="1" ht="15">
      <c r="A351" s="40"/>
      <c r="B351" s="23"/>
      <c r="C351" s="35"/>
      <c r="D351" s="35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s="52" customFormat="1" ht="15">
      <c r="A352" s="40"/>
      <c r="B352" s="23"/>
      <c r="C352" s="35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s="52" customFormat="1" ht="15">
      <c r="A353" s="40"/>
      <c r="B353" s="23"/>
      <c r="C353" s="43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s="52" customFormat="1" ht="15">
      <c r="A354" s="286"/>
      <c r="B354" s="286"/>
      <c r="C354" s="286"/>
      <c r="D354" s="286"/>
      <c r="E354" s="286"/>
      <c r="F354" s="286"/>
      <c r="G354" s="286"/>
      <c r="H354" s="286"/>
      <c r="I354" s="286"/>
      <c r="J354" s="286"/>
      <c r="K354" s="286"/>
      <c r="L354" s="286"/>
      <c r="M354" s="286"/>
      <c r="N354" s="286"/>
    </row>
    <row r="355" spans="1:14" s="52" customFormat="1" ht="15">
      <c r="A355" s="287"/>
      <c r="B355" s="288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1:14" s="52" customFormat="1" ht="15">
      <c r="A356" s="40"/>
      <c r="B356" s="50"/>
      <c r="C356" s="51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s="52" customFormat="1" ht="15">
      <c r="A357" s="95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1:14" s="52" customFormat="1" ht="15">
      <c r="A358" s="95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s="52" customFormat="1" ht="15">
      <c r="A359" s="95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1:14" s="52" customFormat="1" ht="15">
      <c r="A360" s="95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s="52" customFormat="1" ht="15">
      <c r="A361" s="95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1:14" s="52" customFormat="1" ht="15">
      <c r="A362" s="95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 spans="1:14" s="52" customFormat="1" ht="15">
      <c r="A363" s="95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4" s="52" customFormat="1" ht="15">
      <c r="A364" s="95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1:14" s="52" customFormat="1" ht="15">
      <c r="A365" s="95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1:14" s="52" customFormat="1" ht="15">
      <c r="A366" s="95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</sheetData>
  <sheetProtection/>
  <mergeCells count="83">
    <mergeCell ref="A350:B350"/>
    <mergeCell ref="A354:N354"/>
    <mergeCell ref="A355:B355"/>
    <mergeCell ref="A334:B334"/>
    <mergeCell ref="A343:N343"/>
    <mergeCell ref="A344:B344"/>
    <mergeCell ref="A346:N346"/>
    <mergeCell ref="A347:B347"/>
    <mergeCell ref="A349:N349"/>
    <mergeCell ref="A333:N333"/>
    <mergeCell ref="A315:B315"/>
    <mergeCell ref="A317:N317"/>
    <mergeCell ref="A318:B318"/>
    <mergeCell ref="A320:N320"/>
    <mergeCell ref="A321:B321"/>
    <mergeCell ref="A324:N324"/>
    <mergeCell ref="A325:B325"/>
    <mergeCell ref="A327:N327"/>
    <mergeCell ref="A328:B328"/>
    <mergeCell ref="A330:N330"/>
    <mergeCell ref="A331:B331"/>
    <mergeCell ref="A314:N314"/>
    <mergeCell ref="A286:B286"/>
    <mergeCell ref="A292:N292"/>
    <mergeCell ref="A293:B293"/>
    <mergeCell ref="A297:N297"/>
    <mergeCell ref="A298:B298"/>
    <mergeCell ref="A304:N304"/>
    <mergeCell ref="A305:B305"/>
    <mergeCell ref="A311:N311"/>
    <mergeCell ref="A312:B312"/>
    <mergeCell ref="A285:N285"/>
    <mergeCell ref="A262:B262"/>
    <mergeCell ref="A264:N264"/>
    <mergeCell ref="A265:B265"/>
    <mergeCell ref="A267:N267"/>
    <mergeCell ref="A268:B268"/>
    <mergeCell ref="A277:N277"/>
    <mergeCell ref="A278:B278"/>
    <mergeCell ref="A307:N307"/>
    <mergeCell ref="A308:B308"/>
    <mergeCell ref="A271:N271"/>
    <mergeCell ref="A272:B272"/>
    <mergeCell ref="A274:N274"/>
    <mergeCell ref="A275:B275"/>
    <mergeCell ref="A261:N261"/>
    <mergeCell ref="A236:B236"/>
    <mergeCell ref="A244:N244"/>
    <mergeCell ref="A245:B245"/>
    <mergeCell ref="A248:N248"/>
    <mergeCell ref="A249:B249"/>
    <mergeCell ref="A251:N251"/>
    <mergeCell ref="A252:B252"/>
    <mergeCell ref="A254:N254"/>
    <mergeCell ref="A255:B255"/>
    <mergeCell ref="A257:N257"/>
    <mergeCell ref="A258:B258"/>
    <mergeCell ref="A73:N73"/>
    <mergeCell ref="A74:B74"/>
    <mergeCell ref="A88:N88"/>
    <mergeCell ref="A89:B89"/>
    <mergeCell ref="A235:N235"/>
    <mergeCell ref="A61:B61"/>
    <mergeCell ref="A24:N24"/>
    <mergeCell ref="A25:B25"/>
    <mergeCell ref="A26:N26"/>
    <mergeCell ref="A27:B27"/>
    <mergeCell ref="A60:N60"/>
    <mergeCell ref="K2:N2"/>
    <mergeCell ref="C3:K3"/>
    <mergeCell ref="A5:A8"/>
    <mergeCell ref="B5:B8"/>
    <mergeCell ref="C5:I5"/>
    <mergeCell ref="J5:N5"/>
    <mergeCell ref="C6:C7"/>
    <mergeCell ref="A11:N11"/>
    <mergeCell ref="A12:B12"/>
    <mergeCell ref="A13:N13"/>
    <mergeCell ref="A14:B14"/>
    <mergeCell ref="D6:I6"/>
    <mergeCell ref="J6:J7"/>
    <mergeCell ref="K6:N6"/>
    <mergeCell ref="A10:B10"/>
  </mergeCells>
  <printOptions horizontalCentered="1"/>
  <pageMargins left="0.11811023622047245" right="0" top="0.15748031496062992" bottom="0.35433070866141736" header="0.31496062992125984" footer="0.31496062992125984"/>
  <pageSetup horizontalDpi="600" verticalDpi="600" orientation="landscape" paperSize="9" scale="39" r:id="rId1"/>
  <rowBreaks count="1" manualBreakCount="1">
    <brk id="55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80" zoomScaleNormal="80" zoomScaleSheetLayoutView="80" zoomScalePageLayoutView="0" workbookViewId="0" topLeftCell="D13">
      <selection activeCell="N14" sqref="N14"/>
    </sheetView>
  </sheetViews>
  <sheetFormatPr defaultColWidth="9.140625" defaultRowHeight="15"/>
  <cols>
    <col min="1" max="1" width="4.421875" style="10" customWidth="1"/>
    <col min="2" max="2" width="28.00390625" style="10" customWidth="1"/>
    <col min="3" max="3" width="14.140625" style="10" customWidth="1"/>
    <col min="4" max="4" width="11.28125" style="10" bestFit="1" customWidth="1"/>
    <col min="5" max="7" width="9.140625" style="10" customWidth="1"/>
    <col min="8" max="9" width="13.140625" style="10" customWidth="1"/>
    <col min="10" max="12" width="9.140625" style="10" customWidth="1"/>
    <col min="13" max="13" width="19.57421875" style="10" customWidth="1"/>
    <col min="14" max="14" width="23.28125" style="10" customWidth="1"/>
    <col min="15" max="16384" width="9.140625" style="10" customWidth="1"/>
  </cols>
  <sheetData>
    <row r="1" spans="9:14" ht="15">
      <c r="I1" s="84"/>
      <c r="J1" s="84"/>
      <c r="K1" s="84"/>
      <c r="L1" s="207" t="s">
        <v>58</v>
      </c>
      <c r="M1" s="207"/>
      <c r="N1" s="207"/>
    </row>
    <row r="2" spans="12:14" ht="51" customHeight="1">
      <c r="L2" s="297" t="s">
        <v>26</v>
      </c>
      <c r="M2" s="298"/>
      <c r="N2" s="298"/>
    </row>
    <row r="3" spans="13:14" ht="15">
      <c r="M3" s="299"/>
      <c r="N3" s="300"/>
    </row>
    <row r="4" spans="1:17" ht="18.75">
      <c r="A4" s="301" t="s">
        <v>34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85"/>
      <c r="O4" s="85"/>
      <c r="P4" s="84"/>
      <c r="Q4" s="84"/>
    </row>
    <row r="5" spans="1:15" ht="18.75">
      <c r="A5" s="301" t="s">
        <v>35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85"/>
      <c r="O5" s="85"/>
    </row>
    <row r="6" spans="1:17" ht="18.75">
      <c r="A6" s="301" t="s">
        <v>36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85"/>
      <c r="O6" s="84"/>
      <c r="P6" s="84"/>
      <c r="Q6" s="84"/>
    </row>
    <row r="7" spans="1:17" ht="18.75">
      <c r="A7" s="301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</row>
    <row r="9" spans="1:17" ht="18" customHeight="1">
      <c r="A9" s="268" t="s">
        <v>0</v>
      </c>
      <c r="B9" s="294" t="s">
        <v>37</v>
      </c>
      <c r="C9" s="268" t="s">
        <v>38</v>
      </c>
      <c r="D9" s="268" t="s">
        <v>39</v>
      </c>
      <c r="E9" s="309" t="s">
        <v>40</v>
      </c>
      <c r="F9" s="310"/>
      <c r="G9" s="310"/>
      <c r="H9" s="310"/>
      <c r="I9" s="310"/>
      <c r="J9" s="311" t="s">
        <v>41</v>
      </c>
      <c r="K9" s="310"/>
      <c r="L9" s="310"/>
      <c r="M9" s="310"/>
      <c r="N9" s="310"/>
      <c r="O9" s="86" t="s">
        <v>28</v>
      </c>
      <c r="P9" s="75"/>
      <c r="Q9" s="75"/>
    </row>
    <row r="10" spans="1:17" ht="15">
      <c r="A10" s="292"/>
      <c r="B10" s="295"/>
      <c r="C10" s="269"/>
      <c r="D10" s="269"/>
      <c r="E10" s="303" t="s">
        <v>29</v>
      </c>
      <c r="F10" s="303" t="s">
        <v>30</v>
      </c>
      <c r="G10" s="303" t="s">
        <v>31</v>
      </c>
      <c r="H10" s="303" t="s">
        <v>32</v>
      </c>
      <c r="I10" s="303" t="s">
        <v>42</v>
      </c>
      <c r="J10" s="303" t="s">
        <v>29</v>
      </c>
      <c r="K10" s="303" t="s">
        <v>30</v>
      </c>
      <c r="L10" s="303" t="s">
        <v>31</v>
      </c>
      <c r="M10" s="303" t="s">
        <v>32</v>
      </c>
      <c r="N10" s="303" t="s">
        <v>42</v>
      </c>
      <c r="O10" s="75"/>
      <c r="P10" s="75"/>
      <c r="Q10" s="75"/>
    </row>
    <row r="11" spans="1:17" ht="131.25" customHeight="1">
      <c r="A11" s="293"/>
      <c r="B11" s="296"/>
      <c r="C11" s="312"/>
      <c r="D11" s="312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75"/>
      <c r="P11" s="75"/>
      <c r="Q11" s="75"/>
    </row>
    <row r="12" spans="1:14" ht="15.75">
      <c r="A12" s="87">
        <v>1</v>
      </c>
      <c r="B12" s="87">
        <v>2</v>
      </c>
      <c r="C12" s="88">
        <v>3</v>
      </c>
      <c r="D12" s="88">
        <v>4</v>
      </c>
      <c r="E12" s="89">
        <v>5</v>
      </c>
      <c r="F12" s="89">
        <v>6</v>
      </c>
      <c r="G12" s="89">
        <v>7</v>
      </c>
      <c r="H12" s="89">
        <v>8</v>
      </c>
      <c r="I12" s="89">
        <v>9</v>
      </c>
      <c r="J12" s="88">
        <v>10</v>
      </c>
      <c r="K12" s="88">
        <v>11</v>
      </c>
      <c r="L12" s="88">
        <v>12</v>
      </c>
      <c r="M12" s="88">
        <v>13</v>
      </c>
      <c r="N12" s="88">
        <v>14</v>
      </c>
    </row>
    <row r="13" spans="1:17" ht="49.5" customHeight="1">
      <c r="A13" s="290" t="s">
        <v>97</v>
      </c>
      <c r="B13" s="291"/>
      <c r="C13" s="123">
        <f>SUM(C14,C18,C22)</f>
        <v>16161.8</v>
      </c>
      <c r="D13" s="123">
        <f aca="true" t="shared" si="0" ref="D13:N13">SUM(D14,D18,D22)</f>
        <v>758</v>
      </c>
      <c r="E13" s="147">
        <f t="shared" si="0"/>
        <v>0</v>
      </c>
      <c r="F13" s="147">
        <f t="shared" si="0"/>
        <v>0</v>
      </c>
      <c r="G13" s="147">
        <f t="shared" si="0"/>
        <v>0</v>
      </c>
      <c r="H13" s="147">
        <f t="shared" si="0"/>
        <v>21</v>
      </c>
      <c r="I13" s="147">
        <f t="shared" si="0"/>
        <v>21</v>
      </c>
      <c r="J13" s="123">
        <f t="shared" si="0"/>
        <v>0</v>
      </c>
      <c r="K13" s="123">
        <f t="shared" si="0"/>
        <v>0</v>
      </c>
      <c r="L13" s="123">
        <f t="shared" si="0"/>
        <v>0</v>
      </c>
      <c r="M13" s="123">
        <f t="shared" si="0"/>
        <v>25605342.67</v>
      </c>
      <c r="N13" s="123">
        <f t="shared" si="0"/>
        <v>25605342.67</v>
      </c>
      <c r="O13" s="81"/>
      <c r="P13" s="81"/>
      <c r="Q13" s="81"/>
    </row>
    <row r="14" spans="1:17" ht="15.75">
      <c r="A14" s="290" t="s">
        <v>10</v>
      </c>
      <c r="B14" s="291"/>
      <c r="C14" s="82">
        <f>C16</f>
        <v>5400</v>
      </c>
      <c r="D14" s="82">
        <f aca="true" t="shared" si="1" ref="D14:N14">D16</f>
        <v>232</v>
      </c>
      <c r="E14" s="83">
        <f t="shared" si="1"/>
        <v>0</v>
      </c>
      <c r="F14" s="83">
        <f t="shared" si="1"/>
        <v>0</v>
      </c>
      <c r="G14" s="83">
        <f t="shared" si="1"/>
        <v>0</v>
      </c>
      <c r="H14" s="83">
        <f t="shared" si="1"/>
        <v>9</v>
      </c>
      <c r="I14" s="83">
        <f t="shared" si="1"/>
        <v>9</v>
      </c>
      <c r="J14" s="82">
        <f t="shared" si="1"/>
        <v>0</v>
      </c>
      <c r="K14" s="82">
        <f t="shared" si="1"/>
        <v>0</v>
      </c>
      <c r="L14" s="82">
        <f t="shared" si="1"/>
        <v>0</v>
      </c>
      <c r="M14" s="82">
        <f t="shared" si="1"/>
        <v>16465433.069999998</v>
      </c>
      <c r="N14" s="82">
        <f t="shared" si="1"/>
        <v>16465433.069999998</v>
      </c>
      <c r="O14" s="81"/>
      <c r="P14" s="81"/>
      <c r="Q14" s="81"/>
    </row>
    <row r="15" spans="1:17" ht="15.75">
      <c r="A15" s="304" t="s">
        <v>99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6"/>
      <c r="O15" s="81"/>
      <c r="P15" s="81"/>
      <c r="Q15" s="81"/>
    </row>
    <row r="16" spans="1:17" ht="15.75">
      <c r="A16" s="307" t="s">
        <v>95</v>
      </c>
      <c r="B16" s="308"/>
      <c r="C16" s="82">
        <f aca="true" t="shared" si="2" ref="C16:N16">SUM(C17:C17)</f>
        <v>5400</v>
      </c>
      <c r="D16" s="82">
        <f t="shared" si="2"/>
        <v>232</v>
      </c>
      <c r="E16" s="83">
        <f t="shared" si="2"/>
        <v>0</v>
      </c>
      <c r="F16" s="83">
        <f t="shared" si="2"/>
        <v>0</v>
      </c>
      <c r="G16" s="83">
        <f t="shared" si="2"/>
        <v>0</v>
      </c>
      <c r="H16" s="83">
        <f t="shared" si="2"/>
        <v>9</v>
      </c>
      <c r="I16" s="83">
        <f t="shared" si="2"/>
        <v>9</v>
      </c>
      <c r="J16" s="82">
        <f t="shared" si="2"/>
        <v>0</v>
      </c>
      <c r="K16" s="82">
        <f t="shared" si="2"/>
        <v>0</v>
      </c>
      <c r="L16" s="82">
        <f t="shared" si="2"/>
        <v>0</v>
      </c>
      <c r="M16" s="82">
        <f t="shared" si="2"/>
        <v>16465433.069999998</v>
      </c>
      <c r="N16" s="82">
        <f t="shared" si="2"/>
        <v>16465433.069999998</v>
      </c>
      <c r="O16" s="81"/>
      <c r="P16" s="81"/>
      <c r="Q16" s="81"/>
    </row>
    <row r="17" spans="1:14" ht="31.5" customHeight="1">
      <c r="A17" s="88">
        <v>1</v>
      </c>
      <c r="B17" s="90" t="s">
        <v>33</v>
      </c>
      <c r="C17" s="91">
        <f>'Приложение 1'!H17</f>
        <v>5400</v>
      </c>
      <c r="D17" s="92">
        <f>'Приложение 1'!J17</f>
        <v>232</v>
      </c>
      <c r="E17" s="93">
        <v>0</v>
      </c>
      <c r="F17" s="93">
        <v>0</v>
      </c>
      <c r="G17" s="93">
        <v>0</v>
      </c>
      <c r="H17" s="93">
        <v>9</v>
      </c>
      <c r="I17" s="93">
        <v>9</v>
      </c>
      <c r="J17" s="94">
        <v>0</v>
      </c>
      <c r="K17" s="94">
        <v>0</v>
      </c>
      <c r="L17" s="94">
        <v>0</v>
      </c>
      <c r="M17" s="91">
        <f>'Приложение 1'!O17</f>
        <v>16465433.069999998</v>
      </c>
      <c r="N17" s="94">
        <f>M17</f>
        <v>16465433.069999998</v>
      </c>
    </row>
    <row r="18" spans="1:14" ht="15.75" customHeight="1">
      <c r="A18" s="290" t="s">
        <v>24</v>
      </c>
      <c r="B18" s="291"/>
      <c r="C18" s="82">
        <f>C20+C23</f>
        <v>5380.9</v>
      </c>
      <c r="D18" s="82">
        <f aca="true" t="shared" si="3" ref="D18:N18">D20+D23</f>
        <v>263</v>
      </c>
      <c r="E18" s="83">
        <f t="shared" si="3"/>
        <v>0</v>
      </c>
      <c r="F18" s="83">
        <f t="shared" si="3"/>
        <v>0</v>
      </c>
      <c r="G18" s="83">
        <f t="shared" si="3"/>
        <v>0</v>
      </c>
      <c r="H18" s="83">
        <f t="shared" si="3"/>
        <v>6</v>
      </c>
      <c r="I18" s="83">
        <f t="shared" si="3"/>
        <v>6</v>
      </c>
      <c r="J18" s="82">
        <f t="shared" si="3"/>
        <v>0</v>
      </c>
      <c r="K18" s="82">
        <f t="shared" si="3"/>
        <v>0</v>
      </c>
      <c r="L18" s="82">
        <f t="shared" si="3"/>
        <v>0</v>
      </c>
      <c r="M18" s="82">
        <f t="shared" si="3"/>
        <v>351534.95</v>
      </c>
      <c r="N18" s="82">
        <f t="shared" si="3"/>
        <v>351534.95</v>
      </c>
    </row>
    <row r="19" spans="1:14" ht="15.75" customHeight="1">
      <c r="A19" s="304" t="s">
        <v>101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6"/>
    </row>
    <row r="20" spans="1:14" ht="15.75" customHeight="1">
      <c r="A20" s="307" t="s">
        <v>95</v>
      </c>
      <c r="B20" s="308"/>
      <c r="C20" s="82">
        <f>SUM(C21:C21)</f>
        <v>5380.9</v>
      </c>
      <c r="D20" s="83">
        <v>263</v>
      </c>
      <c r="E20" s="83">
        <f aca="true" t="shared" si="4" ref="E20:N20">SUM(E21:E21)</f>
        <v>0</v>
      </c>
      <c r="F20" s="83">
        <f t="shared" si="4"/>
        <v>0</v>
      </c>
      <c r="G20" s="83">
        <f t="shared" si="4"/>
        <v>0</v>
      </c>
      <c r="H20" s="83">
        <f t="shared" si="4"/>
        <v>6</v>
      </c>
      <c r="I20" s="83">
        <f t="shared" si="4"/>
        <v>6</v>
      </c>
      <c r="J20" s="82">
        <f t="shared" si="4"/>
        <v>0</v>
      </c>
      <c r="K20" s="82">
        <f t="shared" si="4"/>
        <v>0</v>
      </c>
      <c r="L20" s="82">
        <f t="shared" si="4"/>
        <v>0</v>
      </c>
      <c r="M20" s="82">
        <f t="shared" si="4"/>
        <v>351534.95</v>
      </c>
      <c r="N20" s="82">
        <f t="shared" si="4"/>
        <v>351534.95</v>
      </c>
    </row>
    <row r="21" spans="1:14" ht="33" customHeight="1">
      <c r="A21" s="144">
        <v>1</v>
      </c>
      <c r="B21" s="90" t="s">
        <v>33</v>
      </c>
      <c r="C21" s="91">
        <v>5380.9</v>
      </c>
      <c r="D21" s="92">
        <v>263</v>
      </c>
      <c r="E21" s="93">
        <v>0</v>
      </c>
      <c r="F21" s="93">
        <v>0</v>
      </c>
      <c r="G21" s="93">
        <v>0</v>
      </c>
      <c r="H21" s="93">
        <v>6</v>
      </c>
      <c r="I21" s="93">
        <v>6</v>
      </c>
      <c r="J21" s="91">
        <v>0</v>
      </c>
      <c r="K21" s="91">
        <v>0</v>
      </c>
      <c r="L21" s="91">
        <v>0</v>
      </c>
      <c r="M21" s="91">
        <v>351534.95</v>
      </c>
      <c r="N21" s="94">
        <f>M21</f>
        <v>351534.95</v>
      </c>
    </row>
    <row r="22" spans="1:14" ht="15" customHeight="1">
      <c r="A22" s="290" t="s">
        <v>110</v>
      </c>
      <c r="B22" s="291"/>
      <c r="C22" s="82">
        <f>C24</f>
        <v>5380.9</v>
      </c>
      <c r="D22" s="82">
        <f aca="true" t="shared" si="5" ref="D22:N22">D24</f>
        <v>263</v>
      </c>
      <c r="E22" s="83">
        <f t="shared" si="5"/>
        <v>0</v>
      </c>
      <c r="F22" s="83">
        <f t="shared" si="5"/>
        <v>0</v>
      </c>
      <c r="G22" s="83">
        <f t="shared" si="5"/>
        <v>0</v>
      </c>
      <c r="H22" s="83">
        <f t="shared" si="5"/>
        <v>6</v>
      </c>
      <c r="I22" s="83">
        <f t="shared" si="5"/>
        <v>6</v>
      </c>
      <c r="J22" s="82">
        <f t="shared" si="5"/>
        <v>0</v>
      </c>
      <c r="K22" s="82">
        <f t="shared" si="5"/>
        <v>0</v>
      </c>
      <c r="L22" s="82">
        <f t="shared" si="5"/>
        <v>0</v>
      </c>
      <c r="M22" s="82">
        <f t="shared" si="5"/>
        <v>8788374.65</v>
      </c>
      <c r="N22" s="82">
        <f t="shared" si="5"/>
        <v>8788374.65</v>
      </c>
    </row>
    <row r="23" spans="1:14" ht="19.5" customHeight="1">
      <c r="A23" s="313" t="s">
        <v>111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5"/>
    </row>
    <row r="24" spans="1:14" ht="31.5" customHeight="1">
      <c r="A24" s="307" t="s">
        <v>112</v>
      </c>
      <c r="B24" s="308"/>
      <c r="C24" s="145">
        <f aca="true" t="shared" si="6" ref="C24:N24">SUM(C25:C25)</f>
        <v>5380.9</v>
      </c>
      <c r="D24" s="146">
        <f t="shared" si="6"/>
        <v>263</v>
      </c>
      <c r="E24" s="146">
        <f t="shared" si="6"/>
        <v>0</v>
      </c>
      <c r="F24" s="146">
        <f t="shared" si="6"/>
        <v>0</v>
      </c>
      <c r="G24" s="146">
        <f t="shared" si="6"/>
        <v>0</v>
      </c>
      <c r="H24" s="146">
        <f t="shared" si="6"/>
        <v>6</v>
      </c>
      <c r="I24" s="146">
        <f t="shared" si="6"/>
        <v>6</v>
      </c>
      <c r="J24" s="145">
        <f t="shared" si="6"/>
        <v>0</v>
      </c>
      <c r="K24" s="145">
        <f t="shared" si="6"/>
        <v>0</v>
      </c>
      <c r="L24" s="145">
        <f t="shared" si="6"/>
        <v>0</v>
      </c>
      <c r="M24" s="145">
        <f t="shared" si="6"/>
        <v>8788374.65</v>
      </c>
      <c r="N24" s="145">
        <f t="shared" si="6"/>
        <v>8788374.65</v>
      </c>
    </row>
    <row r="25" spans="1:14" ht="15.75" customHeight="1">
      <c r="A25" s="88">
        <v>1</v>
      </c>
      <c r="B25" s="90" t="s">
        <v>114</v>
      </c>
      <c r="C25" s="91">
        <v>5380.9</v>
      </c>
      <c r="D25" s="92">
        <v>263</v>
      </c>
      <c r="E25" s="93">
        <v>0</v>
      </c>
      <c r="F25" s="93">
        <v>0</v>
      </c>
      <c r="G25" s="93">
        <v>0</v>
      </c>
      <c r="H25" s="93">
        <v>6</v>
      </c>
      <c r="I25" s="93">
        <v>6</v>
      </c>
      <c r="J25" s="94">
        <v>0</v>
      </c>
      <c r="K25" s="94">
        <v>0</v>
      </c>
      <c r="L25" s="94">
        <v>0</v>
      </c>
      <c r="M25" s="91">
        <v>8788374.65</v>
      </c>
      <c r="N25" s="94">
        <f>M25</f>
        <v>8788374.65</v>
      </c>
    </row>
    <row r="27" ht="27.75" customHeight="1"/>
  </sheetData>
  <sheetProtection/>
  <mergeCells count="33">
    <mergeCell ref="A24:B24"/>
    <mergeCell ref="A18:B18"/>
    <mergeCell ref="A19:N19"/>
    <mergeCell ref="A20:B20"/>
    <mergeCell ref="A22:B22"/>
    <mergeCell ref="A23:N23"/>
    <mergeCell ref="A15:N15"/>
    <mergeCell ref="A16:B16"/>
    <mergeCell ref="E9:I9"/>
    <mergeCell ref="J9:N9"/>
    <mergeCell ref="C9:C11"/>
    <mergeCell ref="D9:D11"/>
    <mergeCell ref="E10:E11"/>
    <mergeCell ref="K10:K11"/>
    <mergeCell ref="L10:L11"/>
    <mergeCell ref="N10:N11"/>
    <mergeCell ref="A6:M6"/>
    <mergeCell ref="F10:F11"/>
    <mergeCell ref="G10:G11"/>
    <mergeCell ref="H10:H11"/>
    <mergeCell ref="I10:I11"/>
    <mergeCell ref="J10:J11"/>
    <mergeCell ref="M10:M11"/>
    <mergeCell ref="A13:B13"/>
    <mergeCell ref="A14:B14"/>
    <mergeCell ref="A9:A11"/>
    <mergeCell ref="B9:B11"/>
    <mergeCell ref="L1:N1"/>
    <mergeCell ref="L2:N2"/>
    <mergeCell ref="M3:N3"/>
    <mergeCell ref="A7:Q7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fitToHeight="12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Якунина</cp:lastModifiedBy>
  <cp:lastPrinted>2018-07-02T09:11:12Z</cp:lastPrinted>
  <dcterms:created xsi:type="dcterms:W3CDTF">2014-06-05T07:45:33Z</dcterms:created>
  <dcterms:modified xsi:type="dcterms:W3CDTF">2018-07-02T09:12:46Z</dcterms:modified>
  <cp:category/>
  <cp:version/>
  <cp:contentType/>
  <cp:contentStatus/>
</cp:coreProperties>
</file>