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8" windowWidth="23256" windowHeight="12492" activeTab="0"/>
  </bookViews>
  <sheets>
    <sheet name="01.01.202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<sst xmlns="http://schemas.openxmlformats.org/spreadsheetml/2006/main" count="103" uniqueCount="95">
  <si>
    <t>Наименование показателя</t>
  </si>
  <si>
    <t>Плата за негативное воздействие на окружающую среду</t>
  </si>
  <si>
    <t>Налог на доходы физических лиц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</si>
  <si>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</si>
  <si>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</si>
  <si>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</si>
  <si>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</si>
  <si>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</si>
  <si>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</si>
  <si>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</si>
  <si>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</si>
  <si>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</si>
  <si>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</si>
  <si>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</si>
  <si>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</si>
  <si>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</si>
  <si>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</si>
  <si>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</si>
  <si>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</si>
  <si>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Жилищное хозяйство</t>
  </si>
  <si>
    <t>Охрана семьи и детства</t>
  </si>
  <si>
    <t>Налоги на совокупный доход</t>
  </si>
  <si>
    <t>Налоги на имущество</t>
  </si>
  <si>
    <t>Физическая культура и спорт</t>
  </si>
  <si>
    <t>Доходы от использования имущества, находящегося в государственной и муниципальной собственности</t>
  </si>
  <si>
    <t>Налог на имущество физических лиц</t>
  </si>
  <si>
    <t>Земельный налог</t>
  </si>
  <si>
    <t>Функционирование высшего должностного лица субъекта РФ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</si>
  <si>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</si>
  <si>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</si>
  <si>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% исполнения</t>
  </si>
  <si>
    <t>Итого расходов</t>
  </si>
  <si>
    <t>Культура, кинематография</t>
  </si>
  <si>
    <t>Другие вопросы в области культуры, кинематографии</t>
  </si>
  <si>
    <t xml:space="preserve">Физическая культура </t>
  </si>
  <si>
    <t>Другие вопросы в области физической культуры и спорта</t>
  </si>
  <si>
    <t>Средства массовой информации</t>
  </si>
  <si>
    <t>Всего доходов</t>
  </si>
  <si>
    <t>Массовый спорт</t>
  </si>
  <si>
    <t>Органы юстиции</t>
  </si>
  <si>
    <t>Другие вопросы в области жилищно-коммунального хозяйства</t>
  </si>
  <si>
    <t>Дорожное хозяйство(дорожные фонды)</t>
  </si>
  <si>
    <t>Доходы от уплаты акцизов</t>
  </si>
  <si>
    <t>Телевидение и радиовещание</t>
  </si>
  <si>
    <t>Налог, взимаемый в связи с применением упрощенной системы налогообложения</t>
  </si>
  <si>
    <t>Другие вопросы в области национальной безопасности и правоохранительной деятельности</t>
  </si>
  <si>
    <t>Налоговые и неналоговые доходы</t>
  </si>
  <si>
    <t>Налоговые доходы:</t>
  </si>
  <si>
    <t>Единый налог на вмененный доход</t>
  </si>
  <si>
    <t>Единый с/х налог</t>
  </si>
  <si>
    <t xml:space="preserve">Налог, взимаемый в связи с применением патентной системы налогообложения </t>
  </si>
  <si>
    <t>Неналоговые доходы</t>
  </si>
  <si>
    <t>Арендная плата за земли</t>
  </si>
  <si>
    <t>Доходы от сдачи в аренду имущества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</si>
  <si>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</si>
  <si>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</t>
  </si>
  <si>
    <t>Штрафы</t>
  </si>
  <si>
    <t xml:space="preserve">Прочие неналоговые поступления </t>
  </si>
  <si>
    <t xml:space="preserve">Безвозмездные поступления </t>
  </si>
  <si>
    <t>Дотации</t>
  </si>
  <si>
    <t>Субсидии</t>
  </si>
  <si>
    <t>Субвенции</t>
  </si>
  <si>
    <t>Возврат  остатков субсидий, субвенций и иных межбюджетных трансфертов  прошлых лет</t>
  </si>
  <si>
    <t xml:space="preserve">      Исполнение бюджета муниципального образования Соль-Илецкий городской округ</t>
  </si>
  <si>
    <t>Результат исполнения бюджета    (- дефицит,   + профицит)</t>
  </si>
  <si>
    <t>Налоги, сборы и регулярные платежи за пользование природными ресурсами</t>
  </si>
  <si>
    <t>Госпошлина</t>
  </si>
  <si>
    <t>Задолженность и перерасчеты по отмененным налогам ,сборам и иным обязательным платежам</t>
  </si>
  <si>
    <t xml:space="preserve">Часть прибыли, остающейся после уплаты налогов и иных обязательных платежей, </t>
  </si>
  <si>
    <t>Доходы от реализации имущества</t>
  </si>
  <si>
    <t>Другие вопросы в области национальной экономики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</si>
  <si>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</si>
  <si>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</si>
  <si>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2. Расходы</t>
  </si>
  <si>
    <t>1. Доходы</t>
  </si>
  <si>
    <t>Прочие безвозмездные поступления в бюджеты городских округов</t>
  </si>
  <si>
    <t>Судебная система</t>
  </si>
  <si>
    <t>Физическая культура</t>
  </si>
  <si>
    <t>Транспорт</t>
  </si>
  <si>
    <t>Безвозмездные поступления от негосударственных организаций</t>
  </si>
  <si>
    <t>Другие вопросы в области физисекой культуры и спорта</t>
  </si>
  <si>
    <t>Плата по соглашениям об установлении сервитута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</si>
  <si>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</si>
  <si>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Прочие поступления от использования имущества</t>
  </si>
  <si>
    <t>Доходы от компенсации затрат</t>
  </si>
  <si>
    <t>Межбюджетные трансферты</t>
  </si>
  <si>
    <t>Другие вопросы в области социальной политики</t>
  </si>
  <si>
    <t>Утвержденный бюджет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</si>
  <si>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</si>
  <si>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</si>
  <si>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Дополнительное образование детей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</si>
  <si>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</si>
  <si>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Исполнение на 01.01.2022</t>
  </si>
  <si>
    <t xml:space="preserve">                                                                         на 01.01.2022 года</t>
  </si>
  <si>
    <t>Отклонение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</si>
</sst>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"/>
    <numFmt numFmtId="174" formatCode="#,##0.0_ ;\-#,##0.0\ "/>
    <numFmt numFmtId="175" formatCode="#,##0.0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(* #,##0.0_);_(* \(#,##0.0\);_(* &quot;-&quot;??_);_(@_)"/>
    <numFmt numFmtId="188" formatCode="_-* #,##0.0\ _₽_-;\-* #,##0.0\ _₽_-;_-* &quot;-&quot;?\ _₽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54" applyFont="1" applyFill="1" applyAlignment="1">
      <alignment/>
      <protection/>
    </xf>
    <xf numFmtId="0" fontId="6" fillId="0" borderId="0" xfId="0" applyFont="1" applyFill="1" applyAlignment="1">
      <alignment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2" fontId="5" fillId="0" borderId="0" xfId="54" applyNumberFormat="1" applyFont="1" applyFill="1" applyAlignment="1">
      <alignment/>
      <protection/>
    </xf>
    <xf numFmtId="2" fontId="6" fillId="0" borderId="11" xfId="54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0" fontId="8" fillId="0" borderId="0" xfId="54" applyFont="1" applyFill="1" applyAlignment="1">
      <alignment/>
      <protection/>
    </xf>
    <xf numFmtId="175" fontId="5" fillId="0" borderId="11" xfId="0" applyNumberFormat="1" applyFont="1" applyFill="1" applyBorder="1" applyAlignment="1">
      <alignment/>
    </xf>
    <xf numFmtId="175" fontId="6" fillId="0" borderId="11" xfId="0" applyNumberFormat="1" applyFont="1" applyFill="1" applyBorder="1" applyAlignment="1">
      <alignment/>
    </xf>
    <xf numFmtId="187" fontId="6" fillId="0" borderId="11" xfId="62" applyNumberFormat="1" applyFont="1" applyFill="1" applyBorder="1" applyAlignment="1">
      <alignment/>
    </xf>
    <xf numFmtId="175" fontId="7" fillId="0" borderId="11" xfId="0" applyNumberFormat="1" applyFont="1" applyFill="1" applyBorder="1" applyAlignment="1">
      <alignment/>
    </xf>
    <xf numFmtId="187" fontId="7" fillId="0" borderId="11" xfId="62" applyNumberFormat="1" applyFont="1" applyFill="1" applyBorder="1" applyAlignment="1">
      <alignment/>
    </xf>
    <xf numFmtId="171" fontId="7" fillId="0" borderId="11" xfId="62" applyFont="1" applyFill="1" applyBorder="1" applyAlignment="1">
      <alignment/>
    </xf>
    <xf numFmtId="171" fontId="5" fillId="0" borderId="11" xfId="62" applyFont="1" applyFill="1" applyBorder="1" applyAlignment="1">
      <alignment/>
    </xf>
    <xf numFmtId="187" fontId="5" fillId="0" borderId="11" xfId="62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75" fontId="6" fillId="0" borderId="11" xfId="0" applyNumberFormat="1" applyFont="1" applyFill="1" applyBorder="1" applyAlignment="1">
      <alignment/>
    </xf>
    <xf numFmtId="175" fontId="5" fillId="0" borderId="11" xfId="0" applyNumberFormat="1" applyFont="1" applyFill="1" applyBorder="1" applyAlignment="1">
      <alignment/>
    </xf>
    <xf numFmtId="175" fontId="5" fillId="0" borderId="11" xfId="62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/>
    </xf>
    <xf numFmtId="175" fontId="6" fillId="0" borderId="11" xfId="62" applyNumberFormat="1" applyFont="1" applyFill="1" applyBorder="1" applyAlignment="1">
      <alignment horizontal="right"/>
    </xf>
    <xf numFmtId="175" fontId="6" fillId="0" borderId="11" xfId="0" applyNumberFormat="1" applyFont="1" applyFill="1" applyBorder="1" applyAlignment="1">
      <alignment horizontal="right"/>
    </xf>
    <xf numFmtId="175" fontId="5" fillId="0" borderId="11" xfId="62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8" fillId="0" borderId="14" xfId="54" applyFont="1" applyFill="1" applyBorder="1" applyAlignment="1">
      <alignment horizontal="center"/>
      <protection/>
    </xf>
    <xf numFmtId="0" fontId="8" fillId="0" borderId="14" xfId="0" applyFont="1" applyFill="1" applyBorder="1" applyAlignment="1">
      <alignment horizontal="center"/>
    </xf>
    <xf numFmtId="0" fontId="8" fillId="0" borderId="0" xfId="54" applyFont="1" applyFill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01"/>
  <sheetViews>
    <sheetView tabSelected="1" zoomScale="110" zoomScaleNormal="110" zoomScalePageLayoutView="0" workbookViewId="0" topLeftCell="A43">
      <selection activeCell="A49" sqref="A49"/>
    </sheetView>
  </sheetViews>
  <sheetFormatPr defaultColWidth="9.125" defaultRowHeight="12.75"/>
  <cols>
    <col min="1" max="1" width="48.125" style="2" customWidth="1"/>
    <col min="2" max="2" width="11.875" style="2" customWidth="1"/>
    <col min="3" max="3" width="12.50390625" style="19" customWidth="1"/>
    <col min="4" max="4" width="7.375" style="2" customWidth="1"/>
    <col min="5" max="5" width="10.125" style="2" customWidth="1"/>
    <col min="6" max="11" width="9.125" style="2" customWidth="1"/>
    <col min="12" max="16384" width="9.125" style="2" customWidth="1"/>
  </cols>
  <sheetData>
    <row r="4" spans="1:4" ht="12.75">
      <c r="A4" s="43" t="s">
        <v>63</v>
      </c>
      <c r="B4" s="43"/>
      <c r="C4" s="43"/>
      <c r="D4" s="43"/>
    </row>
    <row r="5" spans="1:4" ht="12.75">
      <c r="A5" s="20" t="s">
        <v>93</v>
      </c>
      <c r="B5" s="20"/>
      <c r="C5" s="20"/>
      <c r="D5" s="20"/>
    </row>
    <row r="6" spans="1:4" ht="12">
      <c r="A6" s="1"/>
      <c r="B6" s="1"/>
      <c r="C6" s="16"/>
      <c r="D6" s="1"/>
    </row>
    <row r="7" spans="1:4" ht="12.75">
      <c r="A7" s="42" t="s">
        <v>74</v>
      </c>
      <c r="B7" s="42"/>
      <c r="C7" s="42"/>
      <c r="D7" s="42"/>
    </row>
    <row r="8" spans="1:5" ht="40.5" customHeight="1">
      <c r="A8" s="3" t="s">
        <v>0</v>
      </c>
      <c r="B8" s="4" t="s">
        <v>87</v>
      </c>
      <c r="C8" s="17" t="s">
        <v>92</v>
      </c>
      <c r="D8" s="5" t="s">
        <v>30</v>
      </c>
      <c r="E8" s="30" t="s">
        <v>94</v>
      </c>
    </row>
    <row r="9" spans="1:5" ht="12">
      <c r="A9" s="6" t="s">
        <v>46</v>
      </c>
      <c r="B9" s="21">
        <f>B10+B24</f>
        <v>465840.2</v>
      </c>
      <c r="C9" s="21">
        <f>C10+C24</f>
        <v>473370.39999999997</v>
      </c>
      <c r="D9" s="21">
        <f>C9/B9*100</f>
        <v>101.61647706659922</v>
      </c>
      <c r="E9" s="32">
        <f>C9-B9</f>
        <v>7530.199999999953</v>
      </c>
    </row>
    <row r="10" spans="1:5" ht="16.5" customHeight="1">
      <c r="A10" s="6" t="s">
        <v>47</v>
      </c>
      <c r="B10" s="21">
        <f>B11+B12+B13+B18+B21+B22+B23</f>
        <v>424877.3</v>
      </c>
      <c r="C10" s="21">
        <f>C11+C12+C13+C18+C21+C22+C23</f>
        <v>430513.19999999995</v>
      </c>
      <c r="D10" s="21">
        <f aca="true" t="shared" si="0" ref="D10:D42">C10/B10*100</f>
        <v>101.32647707938267</v>
      </c>
      <c r="E10" s="32">
        <f aca="true" t="shared" si="1" ref="E10:E46">C10-B10</f>
        <v>5635.899999999965</v>
      </c>
    </row>
    <row r="11" spans="1:5" ht="15.75" customHeight="1">
      <c r="A11" s="7" t="s">
        <v>2</v>
      </c>
      <c r="B11" s="22">
        <v>297450.3</v>
      </c>
      <c r="C11" s="23">
        <v>300465.5</v>
      </c>
      <c r="D11" s="21">
        <f t="shared" si="0"/>
        <v>101.01368194955596</v>
      </c>
      <c r="E11" s="31">
        <f t="shared" si="1"/>
        <v>3015.2000000000116</v>
      </c>
    </row>
    <row r="12" spans="1:5" ht="17.25" customHeight="1">
      <c r="A12" s="7" t="s">
        <v>42</v>
      </c>
      <c r="B12" s="22">
        <v>20328</v>
      </c>
      <c r="C12" s="23">
        <v>20719.3</v>
      </c>
      <c r="D12" s="21">
        <f t="shared" si="0"/>
        <v>101.92493112947658</v>
      </c>
      <c r="E12" s="31">
        <f t="shared" si="1"/>
        <v>391.2999999999993</v>
      </c>
    </row>
    <row r="13" spans="1:5" ht="16.5" customHeight="1">
      <c r="A13" s="6" t="s">
        <v>21</v>
      </c>
      <c r="B13" s="21">
        <f>B14+B15+B16+B17</f>
        <v>78241</v>
      </c>
      <c r="C13" s="21">
        <f>C14+C15+C16+C17</f>
        <v>80268.7</v>
      </c>
      <c r="D13" s="21">
        <f t="shared" si="0"/>
        <v>102.5916079804706</v>
      </c>
      <c r="E13" s="32">
        <f t="shared" si="1"/>
        <v>2027.699999999997</v>
      </c>
    </row>
    <row r="14" spans="1:5" ht="23.25" customHeight="1">
      <c r="A14" s="8" t="s">
        <v>44</v>
      </c>
      <c r="B14" s="24">
        <v>53553</v>
      </c>
      <c r="C14" s="25">
        <v>54884.5</v>
      </c>
      <c r="D14" s="21">
        <f t="shared" si="0"/>
        <v>102.4863219614214</v>
      </c>
      <c r="E14" s="31">
        <f t="shared" si="1"/>
        <v>1331.5</v>
      </c>
    </row>
    <row r="15" spans="1:5" ht="14.25" customHeight="1">
      <c r="A15" s="8" t="s">
        <v>48</v>
      </c>
      <c r="B15" s="24">
        <v>2310</v>
      </c>
      <c r="C15" s="25">
        <v>2310.4</v>
      </c>
      <c r="D15" s="21">
        <f t="shared" si="0"/>
        <v>100.01731601731603</v>
      </c>
      <c r="E15" s="31">
        <f t="shared" si="1"/>
        <v>0.40000000000009095</v>
      </c>
    </row>
    <row r="16" spans="1:5" ht="15" customHeight="1">
      <c r="A16" s="8" t="s">
        <v>49</v>
      </c>
      <c r="B16" s="24">
        <v>17066</v>
      </c>
      <c r="C16" s="25">
        <v>17066</v>
      </c>
      <c r="D16" s="21">
        <f t="shared" si="0"/>
        <v>100</v>
      </c>
      <c r="E16" s="31">
        <f t="shared" si="1"/>
        <v>0</v>
      </c>
    </row>
    <row r="17" spans="1:5" ht="26.25" customHeight="1">
      <c r="A17" s="8" t="s">
        <v>50</v>
      </c>
      <c r="B17" s="24">
        <v>5312</v>
      </c>
      <c r="C17" s="25">
        <v>6007.8</v>
      </c>
      <c r="D17" s="21">
        <f t="shared" si="0"/>
        <v>113.09864457831324</v>
      </c>
      <c r="E17" s="31">
        <f t="shared" si="1"/>
        <v>695.8000000000002</v>
      </c>
    </row>
    <row r="18" spans="1:5" ht="12" customHeight="1">
      <c r="A18" s="9" t="s">
        <v>22</v>
      </c>
      <c r="B18" s="21">
        <f>B19+B20</f>
        <v>23102</v>
      </c>
      <c r="C18" s="21">
        <f>C19+C20</f>
        <v>23208</v>
      </c>
      <c r="D18" s="21">
        <f t="shared" si="0"/>
        <v>100.45883473292356</v>
      </c>
      <c r="E18" s="32">
        <f t="shared" si="1"/>
        <v>106</v>
      </c>
    </row>
    <row r="19" spans="1:5" ht="15.75" customHeight="1">
      <c r="A19" s="8" t="s">
        <v>25</v>
      </c>
      <c r="B19" s="24">
        <v>1797</v>
      </c>
      <c r="C19" s="25">
        <v>1737.4</v>
      </c>
      <c r="D19" s="21">
        <f t="shared" si="0"/>
        <v>96.68336115748471</v>
      </c>
      <c r="E19" s="31">
        <f t="shared" si="1"/>
        <v>-59.59999999999991</v>
      </c>
    </row>
    <row r="20" spans="1:5" ht="15" customHeight="1">
      <c r="A20" s="8" t="s">
        <v>26</v>
      </c>
      <c r="B20" s="24">
        <v>21305</v>
      </c>
      <c r="C20" s="25">
        <v>21470.6</v>
      </c>
      <c r="D20" s="21">
        <f t="shared" si="0"/>
        <v>100.777282328092</v>
      </c>
      <c r="E20" s="31">
        <f t="shared" si="1"/>
        <v>165.59999999999854</v>
      </c>
    </row>
    <row r="21" spans="1:5" ht="24" customHeight="1">
      <c r="A21" s="10" t="s">
        <v>65</v>
      </c>
      <c r="B21" s="21"/>
      <c r="C21" s="21">
        <v>0.1</v>
      </c>
      <c r="D21" s="21"/>
      <c r="E21" s="31">
        <f t="shared" si="1"/>
        <v>0.1</v>
      </c>
    </row>
    <row r="22" spans="1:5" ht="15.75" customHeight="1">
      <c r="A22" s="9" t="s">
        <v>66</v>
      </c>
      <c r="B22" s="21">
        <v>5756</v>
      </c>
      <c r="C22" s="21">
        <v>5882.5</v>
      </c>
      <c r="D22" s="21">
        <f t="shared" si="0"/>
        <v>102.19770674079223</v>
      </c>
      <c r="E22" s="32">
        <f t="shared" si="1"/>
        <v>126.5</v>
      </c>
    </row>
    <row r="23" spans="1:5" ht="24" customHeight="1">
      <c r="A23" s="9" t="s">
        <v>67</v>
      </c>
      <c r="B23" s="21"/>
      <c r="C23" s="21">
        <v>-30.9</v>
      </c>
      <c r="D23" s="21"/>
      <c r="E23" s="32">
        <f t="shared" si="1"/>
        <v>-30.9</v>
      </c>
    </row>
    <row r="24" spans="1:5" ht="12">
      <c r="A24" s="9" t="s">
        <v>51</v>
      </c>
      <c r="B24" s="21">
        <f>B25+B31+B32+B35+B37+B36</f>
        <v>40962.90000000001</v>
      </c>
      <c r="C24" s="21">
        <f>C25+C31+C32+C35+C36+C37</f>
        <v>42857.2</v>
      </c>
      <c r="D24" s="21">
        <f t="shared" si="0"/>
        <v>104.62442844622815</v>
      </c>
      <c r="E24" s="32">
        <f t="shared" si="1"/>
        <v>1894.2999999999884</v>
      </c>
    </row>
    <row r="25" spans="1:5" ht="26.25" customHeight="1">
      <c r="A25" s="9" t="s">
        <v>24</v>
      </c>
      <c r="B25" s="21">
        <f>B26+B27+B29+B28+B30</f>
        <v>18921.800000000003</v>
      </c>
      <c r="C25" s="21">
        <f>C26+C27+C29+C28+C30</f>
        <v>20079.1</v>
      </c>
      <c r="D25" s="21">
        <f t="shared" si="0"/>
        <v>106.11622572905324</v>
      </c>
      <c r="E25" s="32">
        <f t="shared" si="1"/>
        <v>1157.2999999999956</v>
      </c>
    </row>
    <row r="26" spans="1:5" ht="15" customHeight="1">
      <c r="A26" s="8" t="s">
        <v>52</v>
      </c>
      <c r="B26" s="24">
        <v>13339.5</v>
      </c>
      <c r="C26" s="24">
        <v>14497.4</v>
      </c>
      <c r="D26" s="21">
        <f t="shared" si="0"/>
        <v>108.6802353911316</v>
      </c>
      <c r="E26" s="31">
        <f t="shared" si="1"/>
        <v>1157.8999999999996</v>
      </c>
    </row>
    <row r="27" spans="1:5" ht="14.25" customHeight="1">
      <c r="A27" s="8" t="s">
        <v>53</v>
      </c>
      <c r="B27" s="24">
        <v>157.4</v>
      </c>
      <c r="C27" s="24">
        <v>152</v>
      </c>
      <c r="D27" s="21">
        <f t="shared" si="0"/>
        <v>96.569250317662</v>
      </c>
      <c r="E27" s="31">
        <f t="shared" si="1"/>
        <v>-5.400000000000006</v>
      </c>
    </row>
    <row r="28" spans="1:5" ht="14.25" customHeight="1">
      <c r="A28" s="8" t="s">
        <v>81</v>
      </c>
      <c r="B28" s="24">
        <v>0.1</v>
      </c>
      <c r="C28" s="26">
        <v>0.1</v>
      </c>
      <c r="D28" s="21">
        <f t="shared" si="0"/>
        <v>100</v>
      </c>
      <c r="E28" s="31">
        <f t="shared" si="1"/>
        <v>0</v>
      </c>
    </row>
    <row r="29" spans="1:5" ht="25.5" customHeight="1">
      <c r="A29" s="8" t="s">
        <v>68</v>
      </c>
      <c r="B29" s="24">
        <v>156.2</v>
      </c>
      <c r="C29" s="26">
        <v>156.2</v>
      </c>
      <c r="D29" s="21">
        <f t="shared" si="0"/>
        <v>100</v>
      </c>
      <c r="E29" s="31">
        <f t="shared" si="1"/>
        <v>0</v>
      </c>
    </row>
    <row r="30" spans="1:5" ht="14.25" customHeight="1">
      <c r="A30" s="8" t="s">
        <v>83</v>
      </c>
      <c r="B30" s="24">
        <v>5268.6</v>
      </c>
      <c r="C30" s="26">
        <v>5273.4</v>
      </c>
      <c r="D30" s="21">
        <f t="shared" si="0"/>
        <v>100.0911057966063</v>
      </c>
      <c r="E30" s="31">
        <f t="shared" si="1"/>
        <v>4.799999999999272</v>
      </c>
    </row>
    <row r="31" spans="1:5" ht="17.25" customHeight="1">
      <c r="A31" s="10" t="s">
        <v>1</v>
      </c>
      <c r="B31" s="21">
        <v>942.7</v>
      </c>
      <c r="C31" s="27">
        <v>921.1</v>
      </c>
      <c r="D31" s="21">
        <f t="shared" si="0"/>
        <v>97.70870902726212</v>
      </c>
      <c r="E31" s="31">
        <f t="shared" si="1"/>
        <v>-21.600000000000023</v>
      </c>
    </row>
    <row r="32" spans="1:5" ht="27.75" customHeight="1">
      <c r="A32" s="9" t="s">
        <v>54</v>
      </c>
      <c r="B32" s="21">
        <f>B33+B34</f>
        <v>16498.8</v>
      </c>
      <c r="C32" s="21">
        <f>C33+C34</f>
        <v>17121.1</v>
      </c>
      <c r="D32" s="21">
        <f t="shared" si="0"/>
        <v>103.77178946347614</v>
      </c>
      <c r="E32" s="32">
        <f t="shared" si="1"/>
        <v>622.2999999999993</v>
      </c>
    </row>
    <row r="33" spans="1:5" ht="18" customHeight="1">
      <c r="A33" s="8" t="s">
        <v>69</v>
      </c>
      <c r="B33" s="24">
        <v>175</v>
      </c>
      <c r="C33" s="25">
        <v>175</v>
      </c>
      <c r="D33" s="21">
        <v>0</v>
      </c>
      <c r="E33" s="31">
        <f t="shared" si="1"/>
        <v>0</v>
      </c>
    </row>
    <row r="34" spans="1:5" ht="15" customHeight="1">
      <c r="A34" s="8" t="s">
        <v>55</v>
      </c>
      <c r="B34" s="24">
        <v>16323.8</v>
      </c>
      <c r="C34" s="25">
        <v>16946.1</v>
      </c>
      <c r="D34" s="21">
        <f t="shared" si="0"/>
        <v>103.81222509464708</v>
      </c>
      <c r="E34" s="31">
        <f t="shared" si="1"/>
        <v>622.2999999999993</v>
      </c>
    </row>
    <row r="35" spans="1:5" ht="15" customHeight="1">
      <c r="A35" s="9" t="s">
        <v>56</v>
      </c>
      <c r="B35" s="21">
        <v>2978.9</v>
      </c>
      <c r="C35" s="28">
        <v>3157</v>
      </c>
      <c r="D35" s="21">
        <f t="shared" si="0"/>
        <v>105.97871697606497</v>
      </c>
      <c r="E35" s="32">
        <f t="shared" si="1"/>
        <v>178.0999999999999</v>
      </c>
    </row>
    <row r="36" spans="1:5" ht="15" customHeight="1">
      <c r="A36" s="9" t="s">
        <v>84</v>
      </c>
      <c r="B36" s="21">
        <v>92.4</v>
      </c>
      <c r="C36" s="28">
        <v>93.3</v>
      </c>
      <c r="D36" s="21">
        <f t="shared" si="0"/>
        <v>100.97402597402596</v>
      </c>
      <c r="E36" s="32">
        <f t="shared" si="1"/>
        <v>0.8999999999999915</v>
      </c>
    </row>
    <row r="37" spans="1:5" ht="16.5" customHeight="1">
      <c r="A37" s="9" t="s">
        <v>57</v>
      </c>
      <c r="B37" s="21">
        <v>1528.3</v>
      </c>
      <c r="C37" s="28">
        <v>1485.6</v>
      </c>
      <c r="D37" s="21">
        <f t="shared" si="0"/>
        <v>97.20604593339004</v>
      </c>
      <c r="E37" s="32">
        <f t="shared" si="1"/>
        <v>-42.700000000000045</v>
      </c>
    </row>
    <row r="38" spans="1:5" ht="15.75" customHeight="1">
      <c r="A38" s="9" t="s">
        <v>58</v>
      </c>
      <c r="B38" s="21">
        <f>B39+B40+B41+B42+B43+B44</f>
        <v>1499888.6</v>
      </c>
      <c r="C38" s="21">
        <f>C39+C40+C41+C42+C43+C45</f>
        <v>1256051.8</v>
      </c>
      <c r="D38" s="21">
        <f t="shared" si="0"/>
        <v>83.7430059805775</v>
      </c>
      <c r="E38" s="32">
        <f t="shared" si="1"/>
        <v>-243836.80000000005</v>
      </c>
    </row>
    <row r="39" spans="1:5" ht="13.5" customHeight="1">
      <c r="A39" s="10" t="s">
        <v>59</v>
      </c>
      <c r="B39" s="22">
        <v>406556</v>
      </c>
      <c r="C39" s="23">
        <v>405003.9</v>
      </c>
      <c r="D39" s="21">
        <f t="shared" si="0"/>
        <v>99.61823217465738</v>
      </c>
      <c r="E39" s="31">
        <f t="shared" si="1"/>
        <v>-1552.0999999999767</v>
      </c>
    </row>
    <row r="40" spans="1:5" ht="12.75" customHeight="1">
      <c r="A40" s="10" t="s">
        <v>60</v>
      </c>
      <c r="B40" s="22">
        <v>478939.4</v>
      </c>
      <c r="C40" s="23">
        <v>247002.3</v>
      </c>
      <c r="D40" s="21">
        <f t="shared" si="0"/>
        <v>51.57276682603268</v>
      </c>
      <c r="E40" s="31">
        <f t="shared" si="1"/>
        <v>-231937.10000000003</v>
      </c>
    </row>
    <row r="41" spans="1:5" ht="14.25" customHeight="1">
      <c r="A41" s="10" t="s">
        <v>61</v>
      </c>
      <c r="B41" s="22">
        <v>506111.2</v>
      </c>
      <c r="C41" s="23">
        <v>500224.5</v>
      </c>
      <c r="D41" s="21">
        <f t="shared" si="0"/>
        <v>98.8368761647638</v>
      </c>
      <c r="E41" s="31">
        <f t="shared" si="1"/>
        <v>-5886.700000000012</v>
      </c>
    </row>
    <row r="42" spans="1:5" ht="14.25" customHeight="1">
      <c r="A42" s="10" t="s">
        <v>85</v>
      </c>
      <c r="B42" s="22">
        <v>108282</v>
      </c>
      <c r="C42" s="22">
        <v>103879</v>
      </c>
      <c r="D42" s="21">
        <f t="shared" si="0"/>
        <v>95.93376553813191</v>
      </c>
      <c r="E42" s="31">
        <f t="shared" si="1"/>
        <v>-4403</v>
      </c>
    </row>
    <row r="43" spans="1:5" ht="15" customHeight="1">
      <c r="A43" s="10" t="s">
        <v>79</v>
      </c>
      <c r="B43" s="22">
        <v>0</v>
      </c>
      <c r="C43" s="22">
        <v>-10</v>
      </c>
      <c r="D43" s="21">
        <v>0</v>
      </c>
      <c r="E43" s="31">
        <f t="shared" si="1"/>
        <v>-10</v>
      </c>
    </row>
    <row r="44" spans="1:5" ht="27" customHeight="1" hidden="1">
      <c r="A44" s="10" t="s">
        <v>75</v>
      </c>
      <c r="B44" s="22">
        <v>0</v>
      </c>
      <c r="C44" s="29">
        <v>0</v>
      </c>
      <c r="D44" s="21">
        <v>0</v>
      </c>
      <c r="E44" s="31">
        <f t="shared" si="1"/>
        <v>0</v>
      </c>
    </row>
    <row r="45" spans="1:5" ht="25.5" customHeight="1">
      <c r="A45" s="10" t="s">
        <v>62</v>
      </c>
      <c r="B45" s="22"/>
      <c r="C45" s="29">
        <v>-47.9</v>
      </c>
      <c r="D45" s="21"/>
      <c r="E45" s="31">
        <f t="shared" si="1"/>
        <v>-47.9</v>
      </c>
    </row>
    <row r="46" spans="1:5" ht="16.5" customHeight="1">
      <c r="A46" s="9" t="s">
        <v>37</v>
      </c>
      <c r="B46" s="21">
        <f>B38+B9</f>
        <v>1965728.8</v>
      </c>
      <c r="C46" s="21">
        <f>C38+C9</f>
        <v>1729422.2</v>
      </c>
      <c r="D46" s="21">
        <f>C46/B46*100</f>
        <v>87.9786774248818</v>
      </c>
      <c r="E46" s="32">
        <f t="shared" si="1"/>
        <v>-236306.6000000001</v>
      </c>
    </row>
    <row r="47" spans="1:4" ht="12.75">
      <c r="A47" s="41" t="s">
        <v>73</v>
      </c>
      <c r="B47" s="41"/>
      <c r="C47" s="41"/>
      <c r="D47" s="41"/>
    </row>
    <row r="48" spans="1:5" ht="33.75" customHeight="1">
      <c r="A48" s="3" t="s">
        <v>0</v>
      </c>
      <c r="B48" s="4" t="s">
        <v>87</v>
      </c>
      <c r="C48" s="17" t="s">
        <v>92</v>
      </c>
      <c r="D48" s="5" t="s">
        <v>30</v>
      </c>
      <c r="E48" s="30" t="s">
        <v>94</v>
      </c>
    </row>
    <row r="49" spans="1:5" ht="20.25" customHeight="1">
      <c r="A49" s="11" t="s">
        <v>3</v>
      </c>
      <c r="B49" s="33">
        <f>SUM(B50:B59)</f>
        <v>120889.09999999999</v>
      </c>
      <c r="C49" s="33">
        <f>SUM(C50:C59)</f>
        <v>118495</v>
      </c>
      <c r="D49" s="33">
        <f aca="true" t="shared" si="2" ref="D49:D56">C49/B49*100</f>
        <v>98.01958985549565</v>
      </c>
      <c r="E49" s="34">
        <f>C49-B49</f>
        <v>-2394.0999999999913</v>
      </c>
    </row>
    <row r="50" spans="1:5" ht="27" customHeight="1">
      <c r="A50" s="12" t="s">
        <v>27</v>
      </c>
      <c r="B50" s="35">
        <v>2594.6</v>
      </c>
      <c r="C50" s="35">
        <v>2531.5</v>
      </c>
      <c r="D50" s="35">
        <f t="shared" si="2"/>
        <v>97.56802589994604</v>
      </c>
      <c r="E50" s="36">
        <f aca="true" t="shared" si="3" ref="E50:E98">C50-B50</f>
        <v>-63.09999999999991</v>
      </c>
    </row>
    <row r="51" spans="1:5" ht="37.5" customHeight="1">
      <c r="A51" s="12" t="s">
        <v>71</v>
      </c>
      <c r="B51" s="35">
        <v>2149</v>
      </c>
      <c r="C51" s="35">
        <v>2112</v>
      </c>
      <c r="D51" s="35">
        <f t="shared" si="2"/>
        <v>98.27826896230805</v>
      </c>
      <c r="E51" s="36">
        <f t="shared" si="3"/>
        <v>-37</v>
      </c>
    </row>
    <row r="52" spans="1:5" ht="25.5" customHeight="1">
      <c r="A52" s="12" t="s">
        <v>91</v>
      </c>
      <c r="B52" s="35">
        <v>46313</v>
      </c>
      <c r="C52" s="35">
        <v>46281.5</v>
      </c>
      <c r="D52" s="35">
        <f t="shared" si="2"/>
        <v>99.93198453997798</v>
      </c>
      <c r="E52" s="36">
        <f t="shared" si="3"/>
        <v>-31.5</v>
      </c>
    </row>
    <row r="53" spans="1:5" ht="17.25" customHeight="1" hidden="1">
      <c r="A53" s="12" t="s">
        <v>76</v>
      </c>
      <c r="B53" s="35"/>
      <c r="C53" s="35"/>
      <c r="D53" s="35" t="e">
        <f t="shared" si="2"/>
        <v>#DIV/0!</v>
      </c>
      <c r="E53" s="36">
        <f t="shared" si="3"/>
        <v>0</v>
      </c>
    </row>
    <row r="54" spans="1:5" ht="37.5" customHeight="1">
      <c r="A54" s="12" t="s">
        <v>28</v>
      </c>
      <c r="B54" s="35">
        <v>12936.4</v>
      </c>
      <c r="C54" s="35">
        <v>12862</v>
      </c>
      <c r="D54" s="35">
        <f t="shared" si="2"/>
        <v>99.42487863702422</v>
      </c>
      <c r="E54" s="36">
        <f t="shared" si="3"/>
        <v>-74.39999999999964</v>
      </c>
    </row>
    <row r="55" spans="1:5" ht="24.75" customHeight="1" hidden="1">
      <c r="A55" s="12" t="s">
        <v>72</v>
      </c>
      <c r="B55" s="35"/>
      <c r="C55" s="35"/>
      <c r="D55" s="35" t="e">
        <f t="shared" si="2"/>
        <v>#DIV/0!</v>
      </c>
      <c r="E55" s="36">
        <f t="shared" si="3"/>
        <v>0</v>
      </c>
    </row>
    <row r="56" spans="1:5" ht="17.25" customHeight="1">
      <c r="A56" s="12" t="s">
        <v>72</v>
      </c>
      <c r="B56" s="35">
        <v>422.2</v>
      </c>
      <c r="C56" s="35">
        <v>422.2</v>
      </c>
      <c r="D56" s="35">
        <f t="shared" si="2"/>
        <v>100</v>
      </c>
      <c r="E56" s="36">
        <f t="shared" si="3"/>
        <v>0</v>
      </c>
    </row>
    <row r="57" spans="1:5" ht="17.25" customHeight="1">
      <c r="A57" s="12" t="s">
        <v>4</v>
      </c>
      <c r="B57" s="35">
        <v>1762.7</v>
      </c>
      <c r="C57" s="35">
        <v>0</v>
      </c>
      <c r="D57" s="35">
        <v>0</v>
      </c>
      <c r="E57" s="36">
        <f t="shared" si="3"/>
        <v>-1762.7</v>
      </c>
    </row>
    <row r="58" spans="1:5" ht="12" hidden="1">
      <c r="A58" s="12" t="s">
        <v>72</v>
      </c>
      <c r="B58" s="35"/>
      <c r="C58" s="35"/>
      <c r="D58" s="35" t="e">
        <f>C58/B58*100</f>
        <v>#DIV/0!</v>
      </c>
      <c r="E58" s="36">
        <f t="shared" si="3"/>
        <v>0</v>
      </c>
    </row>
    <row r="59" spans="1:5" ht="16.5" customHeight="1">
      <c r="A59" s="12" t="s">
        <v>5</v>
      </c>
      <c r="B59" s="35">
        <v>54711.2</v>
      </c>
      <c r="C59" s="35">
        <v>54285.8</v>
      </c>
      <c r="D59" s="35">
        <f aca="true" t="shared" si="4" ref="D59:D98">C59/B59*100</f>
        <v>99.22246267674628</v>
      </c>
      <c r="E59" s="36">
        <f t="shared" si="3"/>
        <v>-425.3999999999942</v>
      </c>
    </row>
    <row r="60" spans="1:5" ht="25.5" customHeight="1">
      <c r="A60" s="11" t="s">
        <v>6</v>
      </c>
      <c r="B60" s="37">
        <f>B61+B62+B63+B64</f>
        <v>19203.2</v>
      </c>
      <c r="C60" s="37">
        <f>SUM(C61:C64)</f>
        <v>19176.600000000002</v>
      </c>
      <c r="D60" s="37">
        <f t="shared" si="4"/>
        <v>99.86148141976338</v>
      </c>
      <c r="E60" s="34">
        <f t="shared" si="3"/>
        <v>-26.599999999998545</v>
      </c>
    </row>
    <row r="61" spans="1:5" ht="15.75" customHeight="1">
      <c r="A61" s="12" t="s">
        <v>39</v>
      </c>
      <c r="B61" s="35">
        <v>2839</v>
      </c>
      <c r="C61" s="35">
        <v>2839</v>
      </c>
      <c r="D61" s="35">
        <f t="shared" si="4"/>
        <v>100</v>
      </c>
      <c r="E61" s="36">
        <f t="shared" si="3"/>
        <v>0</v>
      </c>
    </row>
    <row r="62" spans="1:5" ht="36.75" customHeight="1" hidden="1">
      <c r="A62" s="12" t="s">
        <v>82</v>
      </c>
      <c r="B62" s="35"/>
      <c r="C62" s="35"/>
      <c r="D62" s="35" t="e">
        <f t="shared" si="4"/>
        <v>#DIV/0!</v>
      </c>
      <c r="E62" s="36">
        <f t="shared" si="3"/>
        <v>0</v>
      </c>
    </row>
    <row r="63" spans="1:5" ht="24.75" customHeight="1">
      <c r="A63" s="12" t="s">
        <v>88</v>
      </c>
      <c r="B63" s="35">
        <v>15528.4</v>
      </c>
      <c r="C63" s="35">
        <v>15501.9</v>
      </c>
      <c r="D63" s="35">
        <f t="shared" si="4"/>
        <v>99.82934494217048</v>
      </c>
      <c r="E63" s="36">
        <f t="shared" si="3"/>
        <v>-26.5</v>
      </c>
    </row>
    <row r="64" spans="1:5" ht="25.5" customHeight="1">
      <c r="A64" s="12" t="s">
        <v>45</v>
      </c>
      <c r="B64" s="35">
        <v>835.8</v>
      </c>
      <c r="C64" s="35">
        <v>835.7</v>
      </c>
      <c r="D64" s="35">
        <f t="shared" si="4"/>
        <v>99.98803541517111</v>
      </c>
      <c r="E64" s="36">
        <f t="shared" si="3"/>
        <v>-0.09999999999990905</v>
      </c>
    </row>
    <row r="65" spans="1:5" ht="15" customHeight="1">
      <c r="A65" s="11" t="s">
        <v>7</v>
      </c>
      <c r="B65" s="37">
        <f>SUM(B66:B69)</f>
        <v>300115.49999999994</v>
      </c>
      <c r="C65" s="37">
        <f>SUM(C66:C69)</f>
        <v>182000.30000000002</v>
      </c>
      <c r="D65" s="37">
        <f t="shared" si="4"/>
        <v>60.64341895037079</v>
      </c>
      <c r="E65" s="34">
        <f t="shared" si="3"/>
        <v>-118115.19999999992</v>
      </c>
    </row>
    <row r="66" spans="1:5" ht="15" customHeight="1">
      <c r="A66" s="12" t="s">
        <v>8</v>
      </c>
      <c r="B66" s="35">
        <v>4963.3</v>
      </c>
      <c r="C66" s="35">
        <v>4963.3</v>
      </c>
      <c r="D66" s="35">
        <f t="shared" si="4"/>
        <v>100</v>
      </c>
      <c r="E66" s="36">
        <f t="shared" si="3"/>
        <v>0</v>
      </c>
    </row>
    <row r="67" spans="1:5" ht="15" customHeight="1">
      <c r="A67" s="12" t="s">
        <v>78</v>
      </c>
      <c r="B67" s="35">
        <v>824</v>
      </c>
      <c r="C67" s="35">
        <v>823.9</v>
      </c>
      <c r="D67" s="35">
        <f t="shared" si="4"/>
        <v>99.9878640776699</v>
      </c>
      <c r="E67" s="36">
        <f t="shared" si="3"/>
        <v>-0.10000000000002274</v>
      </c>
    </row>
    <row r="68" spans="1:5" ht="14.25" customHeight="1">
      <c r="A68" s="12" t="s">
        <v>41</v>
      </c>
      <c r="B68" s="35">
        <v>280400.1</v>
      </c>
      <c r="C68" s="35">
        <v>162922.6</v>
      </c>
      <c r="D68" s="35">
        <f>C68/B68*100</f>
        <v>58.103616938795675</v>
      </c>
      <c r="E68" s="36">
        <f t="shared" si="3"/>
        <v>-117477.49999999997</v>
      </c>
    </row>
    <row r="69" spans="1:5" ht="17.25" customHeight="1">
      <c r="A69" s="12" t="s">
        <v>70</v>
      </c>
      <c r="B69" s="35">
        <v>13928.1</v>
      </c>
      <c r="C69" s="35">
        <v>13290.5</v>
      </c>
      <c r="D69" s="35">
        <f t="shared" si="4"/>
        <v>95.42220403357241</v>
      </c>
      <c r="E69" s="36">
        <f t="shared" si="3"/>
        <v>-637.6000000000004</v>
      </c>
    </row>
    <row r="70" spans="1:5" ht="14.25" customHeight="1">
      <c r="A70" s="11" t="s">
        <v>9</v>
      </c>
      <c r="B70" s="37">
        <f>SUM(B71:B74)</f>
        <v>474290.4</v>
      </c>
      <c r="C70" s="37">
        <f>SUM(C71:C74)</f>
        <v>232725.4</v>
      </c>
      <c r="D70" s="37">
        <f t="shared" si="4"/>
        <v>49.068123664320424</v>
      </c>
      <c r="E70" s="34">
        <f t="shared" si="3"/>
        <v>-241565.00000000003</v>
      </c>
    </row>
    <row r="71" spans="1:5" ht="14.25" customHeight="1">
      <c r="A71" s="12" t="s">
        <v>19</v>
      </c>
      <c r="B71" s="35">
        <v>6270.1</v>
      </c>
      <c r="C71" s="35">
        <v>6261.6</v>
      </c>
      <c r="D71" s="35">
        <f t="shared" si="4"/>
        <v>99.86443597390792</v>
      </c>
      <c r="E71" s="36">
        <f t="shared" si="3"/>
        <v>-8.5</v>
      </c>
    </row>
    <row r="72" spans="1:5" ht="15" customHeight="1">
      <c r="A72" s="12" t="s">
        <v>10</v>
      </c>
      <c r="B72" s="35">
        <v>295023.4</v>
      </c>
      <c r="C72" s="35">
        <v>54861.6</v>
      </c>
      <c r="D72" s="35">
        <f t="shared" si="4"/>
        <v>18.59567749541223</v>
      </c>
      <c r="E72" s="36">
        <f t="shared" si="3"/>
        <v>-240161.80000000002</v>
      </c>
    </row>
    <row r="73" spans="1:5" ht="14.25" customHeight="1">
      <c r="A73" s="12" t="s">
        <v>29</v>
      </c>
      <c r="B73" s="35">
        <v>81177.9</v>
      </c>
      <c r="C73" s="35">
        <v>79802.3</v>
      </c>
      <c r="D73" s="35">
        <f t="shared" si="4"/>
        <v>98.30545012866804</v>
      </c>
      <c r="E73" s="36">
        <f t="shared" si="3"/>
        <v>-1375.5999999999913</v>
      </c>
    </row>
    <row r="74" spans="1:5" ht="15.75" customHeight="1">
      <c r="A74" s="12" t="s">
        <v>40</v>
      </c>
      <c r="B74" s="35">
        <v>91819</v>
      </c>
      <c r="C74" s="35">
        <v>91799.9</v>
      </c>
      <c r="D74" s="35">
        <f t="shared" si="4"/>
        <v>99.9791982051645</v>
      </c>
      <c r="E74" s="36">
        <f t="shared" si="3"/>
        <v>-19.10000000000582</v>
      </c>
    </row>
    <row r="75" spans="1:5" ht="14.25" customHeight="1">
      <c r="A75" s="11" t="s">
        <v>11</v>
      </c>
      <c r="B75" s="37">
        <f>SUM(B76:B80)</f>
        <v>844454.8</v>
      </c>
      <c r="C75" s="37">
        <f>SUM(C76:C80)</f>
        <v>833680.7000000001</v>
      </c>
      <c r="D75" s="37">
        <f t="shared" si="4"/>
        <v>98.72413538297135</v>
      </c>
      <c r="E75" s="34">
        <f t="shared" si="3"/>
        <v>-10774.099999999977</v>
      </c>
    </row>
    <row r="76" spans="1:5" ht="14.25" customHeight="1">
      <c r="A76" s="12" t="s">
        <v>12</v>
      </c>
      <c r="B76" s="35">
        <v>201198.4</v>
      </c>
      <c r="C76" s="35">
        <v>201078.5</v>
      </c>
      <c r="D76" s="35">
        <f t="shared" si="4"/>
        <v>99.94040708077202</v>
      </c>
      <c r="E76" s="36">
        <f t="shared" si="3"/>
        <v>-119.89999999999418</v>
      </c>
    </row>
    <row r="77" spans="1:5" ht="15" customHeight="1">
      <c r="A77" s="12" t="s">
        <v>13</v>
      </c>
      <c r="B77" s="35">
        <v>562467.9</v>
      </c>
      <c r="C77" s="35">
        <v>551816.8</v>
      </c>
      <c r="D77" s="35">
        <f t="shared" si="4"/>
        <v>98.10636304756237</v>
      </c>
      <c r="E77" s="36">
        <f t="shared" si="3"/>
        <v>-10651.099999999977</v>
      </c>
    </row>
    <row r="78" spans="1:5" ht="15" customHeight="1">
      <c r="A78" s="12" t="s">
        <v>90</v>
      </c>
      <c r="B78" s="35">
        <v>47477.4</v>
      </c>
      <c r="C78" s="35">
        <v>47477.4</v>
      </c>
      <c r="D78" s="35">
        <f t="shared" si="4"/>
        <v>100</v>
      </c>
      <c r="E78" s="36">
        <f t="shared" si="3"/>
        <v>0</v>
      </c>
    </row>
    <row r="79" spans="1:5" ht="15.75" customHeight="1">
      <c r="A79" s="12" t="s">
        <v>89</v>
      </c>
      <c r="B79" s="35">
        <v>26.7</v>
      </c>
      <c r="C79" s="35">
        <v>23.6</v>
      </c>
      <c r="D79" s="35">
        <f t="shared" si="4"/>
        <v>88.38951310861424</v>
      </c>
      <c r="E79" s="36">
        <f t="shared" si="3"/>
        <v>-3.099999999999998</v>
      </c>
    </row>
    <row r="80" spans="1:5" ht="15" customHeight="1">
      <c r="A80" s="12" t="s">
        <v>14</v>
      </c>
      <c r="B80" s="35">
        <v>33284.4</v>
      </c>
      <c r="C80" s="35">
        <v>33284.4</v>
      </c>
      <c r="D80" s="35">
        <f t="shared" si="4"/>
        <v>100</v>
      </c>
      <c r="E80" s="36">
        <f t="shared" si="3"/>
        <v>0</v>
      </c>
    </row>
    <row r="81" spans="1:5" ht="15" customHeight="1">
      <c r="A81" s="11" t="s">
        <v>32</v>
      </c>
      <c r="B81" s="37">
        <f>SUM(B82:B83)</f>
        <v>124604.1</v>
      </c>
      <c r="C81" s="37">
        <f>SUM(C82:C83)</f>
        <v>124604</v>
      </c>
      <c r="D81" s="37">
        <f t="shared" si="4"/>
        <v>99.99991974581896</v>
      </c>
      <c r="E81" s="34">
        <f t="shared" si="3"/>
        <v>-0.10000000000582077</v>
      </c>
    </row>
    <row r="82" spans="1:5" ht="15.75" customHeight="1">
      <c r="A82" s="12" t="s">
        <v>15</v>
      </c>
      <c r="B82" s="35">
        <v>103347.2</v>
      </c>
      <c r="C82" s="35">
        <v>103347.1</v>
      </c>
      <c r="D82" s="35">
        <f t="shared" si="4"/>
        <v>99.99990323879119</v>
      </c>
      <c r="E82" s="36">
        <f t="shared" si="3"/>
        <v>-0.09999999999126885</v>
      </c>
    </row>
    <row r="83" spans="1:5" ht="18" customHeight="1">
      <c r="A83" s="12" t="s">
        <v>33</v>
      </c>
      <c r="B83" s="35">
        <v>21256.9</v>
      </c>
      <c r="C83" s="35">
        <v>21256.9</v>
      </c>
      <c r="D83" s="35">
        <f t="shared" si="4"/>
        <v>100</v>
      </c>
      <c r="E83" s="36">
        <f t="shared" si="3"/>
        <v>0</v>
      </c>
    </row>
    <row r="84" spans="1:5" ht="14.25" customHeight="1">
      <c r="A84" s="11" t="s">
        <v>16</v>
      </c>
      <c r="B84" s="37">
        <f>SUM(B85:B89)</f>
        <v>69860.90000000001</v>
      </c>
      <c r="C84" s="37">
        <f>SUM(C85:C89)</f>
        <v>66137.70000000001</v>
      </c>
      <c r="D84" s="37">
        <f t="shared" si="4"/>
        <v>94.67055248357809</v>
      </c>
      <c r="E84" s="34">
        <f t="shared" si="3"/>
        <v>-3723.199999999997</v>
      </c>
    </row>
    <row r="85" spans="1:5" ht="15" customHeight="1">
      <c r="A85" s="12" t="s">
        <v>17</v>
      </c>
      <c r="B85" s="35">
        <v>3200</v>
      </c>
      <c r="C85" s="35">
        <v>3102.5</v>
      </c>
      <c r="D85" s="35">
        <f t="shared" si="4"/>
        <v>96.953125</v>
      </c>
      <c r="E85" s="36">
        <f t="shared" si="3"/>
        <v>-97.5</v>
      </c>
    </row>
    <row r="86" spans="1:5" ht="14.25" customHeight="1">
      <c r="A86" s="12" t="s">
        <v>18</v>
      </c>
      <c r="B86" s="35">
        <v>313.2</v>
      </c>
      <c r="C86" s="35">
        <v>312.7</v>
      </c>
      <c r="D86" s="35">
        <f t="shared" si="4"/>
        <v>99.84035759897829</v>
      </c>
      <c r="E86" s="36">
        <f t="shared" si="3"/>
        <v>-0.5</v>
      </c>
    </row>
    <row r="87" spans="1:5" ht="15" customHeight="1">
      <c r="A87" s="12" t="s">
        <v>20</v>
      </c>
      <c r="B87" s="35">
        <v>66197.6</v>
      </c>
      <c r="C87" s="35">
        <v>62572.4</v>
      </c>
      <c r="D87" s="35">
        <f t="shared" si="4"/>
        <v>94.52366853178967</v>
      </c>
      <c r="E87" s="36">
        <f t="shared" si="3"/>
        <v>-3625.2000000000044</v>
      </c>
    </row>
    <row r="88" spans="1:5" ht="15" customHeight="1" hidden="1">
      <c r="A88" s="12" t="s">
        <v>86</v>
      </c>
      <c r="B88" s="35"/>
      <c r="C88" s="35"/>
      <c r="D88" s="35" t="e">
        <f t="shared" si="4"/>
        <v>#DIV/0!</v>
      </c>
      <c r="E88" s="36">
        <f t="shared" si="3"/>
        <v>0</v>
      </c>
    </row>
    <row r="89" spans="1:5" ht="15" customHeight="1">
      <c r="A89" s="12" t="s">
        <v>86</v>
      </c>
      <c r="B89" s="35">
        <v>150.1</v>
      </c>
      <c r="C89" s="35">
        <v>150.1</v>
      </c>
      <c r="D89" s="35">
        <f t="shared" si="4"/>
        <v>100</v>
      </c>
      <c r="E89" s="36">
        <f t="shared" si="3"/>
        <v>0</v>
      </c>
    </row>
    <row r="90" spans="1:5" ht="13.5" customHeight="1">
      <c r="A90" s="11" t="s">
        <v>23</v>
      </c>
      <c r="B90" s="37">
        <f>SUM(B91:B94)</f>
        <v>15651.9</v>
      </c>
      <c r="C90" s="37">
        <f>SUM(C91:C94)</f>
        <v>15651.3</v>
      </c>
      <c r="D90" s="37">
        <f t="shared" si="4"/>
        <v>99.99616659958215</v>
      </c>
      <c r="E90" s="34">
        <f t="shared" si="3"/>
        <v>-0.6000000000003638</v>
      </c>
    </row>
    <row r="91" spans="1:5" ht="14.25" customHeight="1" hidden="1">
      <c r="A91" s="12" t="s">
        <v>34</v>
      </c>
      <c r="B91" s="35"/>
      <c r="C91" s="35"/>
      <c r="D91" s="35"/>
      <c r="E91" s="36">
        <f t="shared" si="3"/>
        <v>0</v>
      </c>
    </row>
    <row r="92" spans="1:5" ht="14.25" customHeight="1">
      <c r="A92" s="12" t="s">
        <v>77</v>
      </c>
      <c r="B92" s="35">
        <v>14401.9</v>
      </c>
      <c r="C92" s="35">
        <v>14401.3</v>
      </c>
      <c r="D92" s="35">
        <f t="shared" si="4"/>
        <v>99.99583388302932</v>
      </c>
      <c r="E92" s="36">
        <f t="shared" si="3"/>
        <v>-0.6000000000003638</v>
      </c>
    </row>
    <row r="93" spans="1:5" ht="16.5" customHeight="1">
      <c r="A93" s="12" t="s">
        <v>38</v>
      </c>
      <c r="B93" s="35">
        <v>1250</v>
      </c>
      <c r="C93" s="35">
        <v>1250</v>
      </c>
      <c r="D93" s="35">
        <f t="shared" si="4"/>
        <v>100</v>
      </c>
      <c r="E93" s="36">
        <f t="shared" si="3"/>
        <v>0</v>
      </c>
    </row>
    <row r="94" spans="1:5" ht="19.5" customHeight="1" hidden="1">
      <c r="A94" s="12" t="s">
        <v>35</v>
      </c>
      <c r="B94" s="35"/>
      <c r="C94" s="35"/>
      <c r="D94" s="35"/>
      <c r="E94" s="36">
        <f t="shared" si="3"/>
        <v>0</v>
      </c>
    </row>
    <row r="95" spans="1:5" ht="1.5" customHeight="1" hidden="1">
      <c r="A95" s="11" t="s">
        <v>36</v>
      </c>
      <c r="B95" s="37">
        <f>SUM(B96:B96)</f>
        <v>0</v>
      </c>
      <c r="C95" s="37">
        <f>C96</f>
        <v>0</v>
      </c>
      <c r="D95" s="37"/>
      <c r="E95" s="36">
        <f t="shared" si="3"/>
        <v>0</v>
      </c>
    </row>
    <row r="96" spans="1:5" ht="14.25" customHeight="1" hidden="1">
      <c r="A96" s="12" t="s">
        <v>43</v>
      </c>
      <c r="B96" s="35"/>
      <c r="C96" s="35"/>
      <c r="D96" s="35"/>
      <c r="E96" s="36">
        <f t="shared" si="3"/>
        <v>0</v>
      </c>
    </row>
    <row r="97" spans="1:5" ht="15" customHeight="1" hidden="1">
      <c r="A97" s="15" t="s">
        <v>80</v>
      </c>
      <c r="B97" s="35"/>
      <c r="C97" s="35"/>
      <c r="D97" s="35"/>
      <c r="E97" s="36">
        <f t="shared" si="3"/>
        <v>0</v>
      </c>
    </row>
    <row r="98" spans="1:5" ht="13.5" customHeight="1">
      <c r="A98" s="9" t="s">
        <v>31</v>
      </c>
      <c r="B98" s="37">
        <f>B49+B60+B65+B70+B75+B81+B84+B90+B95</f>
        <v>1969069.9</v>
      </c>
      <c r="C98" s="37">
        <f>C49+C60+C65+C70+C75+C81+C84+C90+C95</f>
        <v>1592471</v>
      </c>
      <c r="D98" s="37">
        <f t="shared" si="4"/>
        <v>80.87427470197986</v>
      </c>
      <c r="E98" s="34">
        <f t="shared" si="3"/>
        <v>-376598.8999999999</v>
      </c>
    </row>
    <row r="99" spans="1:5" ht="15" customHeight="1">
      <c r="A99" s="9" t="s">
        <v>64</v>
      </c>
      <c r="B99" s="34">
        <f>B46-B98</f>
        <v>-3341.0999999998603</v>
      </c>
      <c r="C99" s="34">
        <f>C46-C98</f>
        <v>136951.19999999995</v>
      </c>
      <c r="D99" s="38"/>
      <c r="E99" s="39"/>
    </row>
    <row r="100" spans="1:4" ht="12">
      <c r="A100" s="13"/>
      <c r="B100" s="14"/>
      <c r="C100" s="18"/>
      <c r="D100" s="14"/>
    </row>
    <row r="101" spans="1:4" ht="12">
      <c r="A101" s="40"/>
      <c r="B101" s="40"/>
      <c r="C101" s="40"/>
      <c r="D101" s="40"/>
    </row>
  </sheetData>
  <sheetProtection/>
  <mergeCells count="4">
    <mergeCell ref="A101:D101"/>
    <mergeCell ref="A47:D47"/>
    <mergeCell ref="A7:D7"/>
    <mergeCell ref="A4:D4"/>
  </mergeCells>
  <printOptions/>
  <pageMargins left="0.7480314960629921" right="0.1968503937007874" top="0.15748031496062992" bottom="0.15748031496062992" header="0" footer="0"/>
  <pageSetup horizontalDpi="600" verticalDpi="600" orientation="portrait" paperSize="9" scale="9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2022-04-29T09:23:08Z</cp:lastPrinted>
  <dcterms:created xsi:type="dcterms:W3CDTF">2014-03-20T06:54:17Z</dcterms:created>
  <dcterms:modified xsi:type="dcterms:W3CDTF">2022-05-12T05:25:04Z</dcterms:modified>
  <cp:category/>
  <cp:version/>
  <cp:contentType/>
  <cp:contentStatus/>
</cp:coreProperties>
</file>