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 firstSheet="1" activeTab="3"/>
  </bookViews>
  <sheets>
    <sheet name="отчет объемов финансировани (2" sheetId="4" r:id="rId1"/>
    <sheet name="индикаторы" sheetId="3" r:id="rId2"/>
    <sheet name="отчет объемов финансирования " sheetId="2" r:id="rId3"/>
    <sheet name="оценка эффективности программы " sheetId="1" r:id="rId4"/>
  </sheets>
  <definedNames>
    <definedName name="_GoBack" localSheetId="1">индикаторы!$B$23</definedName>
    <definedName name="_xlnm.Print_Area" localSheetId="1">индикаторы!$A$1:$F$28</definedName>
    <definedName name="_xlnm.Print_Area" localSheetId="0">'отчет объемов финансировани (2'!$A$1:$J$60</definedName>
    <definedName name="_xlnm.Print_Area" localSheetId="2">'отчет объемов финансирования '!$A$1:$J$66</definedName>
    <definedName name="_xlnm.Print_Area" localSheetId="3">'оценка эффективности программы '!$A$1:$C$14</definedName>
  </definedNames>
  <calcPr calcId="145621"/>
</workbook>
</file>

<file path=xl/calcChain.xml><?xml version="1.0" encoding="utf-8"?>
<calcChain xmlns="http://schemas.openxmlformats.org/spreadsheetml/2006/main">
  <c r="H39" i="2" l="1"/>
  <c r="H30" i="2" s="1"/>
  <c r="H27" i="2" s="1"/>
  <c r="I9" i="2" l="1"/>
  <c r="G5" i="2" l="1"/>
  <c r="H7" i="2"/>
  <c r="G7" i="2"/>
  <c r="G8" i="2"/>
  <c r="I60" i="2"/>
  <c r="I63" i="2"/>
  <c r="I57" i="2"/>
  <c r="H62" i="2"/>
  <c r="H59" i="2" s="1"/>
  <c r="G62" i="2"/>
  <c r="G59" i="2" s="1"/>
  <c r="H61" i="2"/>
  <c r="H58" i="2" s="1"/>
  <c r="G61" i="2"/>
  <c r="G58" i="2"/>
  <c r="G60" i="2" l="1"/>
  <c r="H60" i="2"/>
  <c r="H57" i="2"/>
  <c r="G57" i="2"/>
  <c r="H20" i="2" l="1"/>
  <c r="H24" i="2"/>
  <c r="H51" i="2"/>
  <c r="H50" i="2"/>
  <c r="H8" i="2"/>
  <c r="H5" i="2" s="1"/>
  <c r="H29" i="2"/>
  <c r="G26" i="2"/>
  <c r="G30" i="2"/>
  <c r="G39" i="2"/>
  <c r="G27" i="2"/>
  <c r="G29" i="2"/>
  <c r="G38" i="2"/>
  <c r="H31" i="2"/>
  <c r="G31" i="2"/>
  <c r="H28" i="2" l="1"/>
  <c r="H26" i="2"/>
  <c r="H25" i="2" s="1"/>
  <c r="G8" i="4" l="1"/>
  <c r="I54" i="4"/>
  <c r="H57" i="4"/>
  <c r="I57" i="4" s="1"/>
  <c r="G57" i="4"/>
  <c r="H56" i="4"/>
  <c r="H54" i="4" s="1"/>
  <c r="G56" i="4"/>
  <c r="G54" i="4" s="1"/>
  <c r="H55" i="4"/>
  <c r="G55" i="4"/>
  <c r="H8" i="4" l="1"/>
  <c r="H52" i="4" l="1"/>
  <c r="I52" i="4" s="1"/>
  <c r="G52" i="4"/>
  <c r="H49" i="4"/>
  <c r="G49" i="4"/>
  <c r="I49" i="4" s="1"/>
  <c r="H48" i="4"/>
  <c r="G48" i="4"/>
  <c r="H47" i="4"/>
  <c r="G47" i="4"/>
  <c r="G46" i="4" s="1"/>
  <c r="H46" i="4"/>
  <c r="H43" i="4"/>
  <c r="G43" i="4"/>
  <c r="I43" i="4" s="1"/>
  <c r="H40" i="4"/>
  <c r="I40" i="4" s="1"/>
  <c r="G40" i="4"/>
  <c r="H37" i="4"/>
  <c r="G37" i="4"/>
  <c r="I37" i="4" s="1"/>
  <c r="H36" i="4"/>
  <c r="G36" i="4"/>
  <c r="G30" i="4" s="1"/>
  <c r="G27" i="4" s="1"/>
  <c r="H35" i="4"/>
  <c r="G35" i="4"/>
  <c r="G34" i="4" s="1"/>
  <c r="H34" i="4"/>
  <c r="H31" i="4"/>
  <c r="G31" i="4"/>
  <c r="I31" i="4" s="1"/>
  <c r="H30" i="4"/>
  <c r="H29" i="4"/>
  <c r="H28" i="4"/>
  <c r="H27" i="4"/>
  <c r="H26" i="4"/>
  <c r="H25" i="4" s="1"/>
  <c r="H21" i="4"/>
  <c r="I21" i="4" s="1"/>
  <c r="G21" i="4"/>
  <c r="H17" i="4"/>
  <c r="G17" i="4"/>
  <c r="I17" i="4" s="1"/>
  <c r="H16" i="4"/>
  <c r="G16" i="4"/>
  <c r="G12" i="4" s="1"/>
  <c r="H15" i="4"/>
  <c r="G15" i="4"/>
  <c r="G11" i="4" s="1"/>
  <c r="H14" i="4"/>
  <c r="G14" i="4"/>
  <c r="G13" i="4" s="1"/>
  <c r="H13" i="4"/>
  <c r="I13" i="4" s="1"/>
  <c r="H12" i="4"/>
  <c r="H11" i="4"/>
  <c r="H7" i="4" s="1"/>
  <c r="H10" i="4"/>
  <c r="H9" i="4" s="1"/>
  <c r="H55" i="2"/>
  <c r="I55" i="2" s="1"/>
  <c r="H49" i="2"/>
  <c r="H38" i="2"/>
  <c r="H37" i="2"/>
  <c r="H16" i="2"/>
  <c r="H12" i="2" s="1"/>
  <c r="H15" i="2"/>
  <c r="H14" i="2"/>
  <c r="H10" i="2" s="1"/>
  <c r="H11" i="2"/>
  <c r="G16" i="2"/>
  <c r="G12" i="2" s="1"/>
  <c r="G15" i="2"/>
  <c r="G11" i="2" s="1"/>
  <c r="G14" i="2"/>
  <c r="G10" i="2" s="1"/>
  <c r="G6" i="2" s="1"/>
  <c r="G50" i="2"/>
  <c r="G51" i="2"/>
  <c r="H6" i="2" l="1"/>
  <c r="H9" i="2"/>
  <c r="H13" i="2"/>
  <c r="G29" i="4"/>
  <c r="G28" i="4" s="1"/>
  <c r="I28" i="4" s="1"/>
  <c r="I34" i="4"/>
  <c r="I46" i="4"/>
  <c r="H6" i="4"/>
  <c r="H5" i="4" s="1"/>
  <c r="G10" i="4"/>
  <c r="G26" i="4"/>
  <c r="G25" i="4" s="1"/>
  <c r="I25" i="4" s="1"/>
  <c r="G49" i="2"/>
  <c r="G7" i="4" l="1"/>
  <c r="G9" i="4"/>
  <c r="I9" i="4" s="1"/>
  <c r="G6" i="4"/>
  <c r="G5" i="4" l="1"/>
  <c r="I5" i="4" s="1"/>
  <c r="G55" i="2" l="1"/>
  <c r="H52" i="2"/>
  <c r="G52" i="2"/>
  <c r="H21" i="2"/>
  <c r="G21" i="2"/>
  <c r="I49" i="2"/>
  <c r="H46" i="2"/>
  <c r="G46" i="2"/>
  <c r="H43" i="2"/>
  <c r="G43" i="2"/>
  <c r="H40" i="2"/>
  <c r="G40" i="2"/>
  <c r="G37" i="2"/>
  <c r="I37" i="2" s="1"/>
  <c r="I43" i="2" l="1"/>
  <c r="I52" i="2"/>
  <c r="I46" i="2"/>
  <c r="I21" i="2"/>
  <c r="H34" i="2"/>
  <c r="G34" i="2"/>
  <c r="I34" i="2" l="1"/>
  <c r="H17" i="2" l="1"/>
  <c r="G17" i="2"/>
  <c r="I17" i="2" l="1"/>
  <c r="C9" i="1" l="1"/>
  <c r="G28" i="2" l="1"/>
  <c r="I28" i="2" s="1"/>
  <c r="G25" i="2"/>
  <c r="I25" i="2" s="1"/>
  <c r="G13" i="2"/>
  <c r="I13" i="2" s="1"/>
  <c r="G9" i="2" l="1"/>
  <c r="C8" i="1" l="1"/>
  <c r="C12" i="1" s="1"/>
  <c r="I5" i="2"/>
  <c r="C11" i="1"/>
  <c r="C10" i="1"/>
  <c r="C13" i="1" l="1"/>
</calcChain>
</file>

<file path=xl/sharedStrings.xml><?xml version="1.0" encoding="utf-8"?>
<sst xmlns="http://schemas.openxmlformats.org/spreadsheetml/2006/main" count="297" uniqueCount="114">
  <si>
    <t>Наименование показателя</t>
  </si>
  <si>
    <t>Еденица измерения</t>
  </si>
  <si>
    <t>Значение показателя</t>
  </si>
  <si>
    <t>Общее количество индикаторов результативности, запланированных к достижению в отчетном году (Иплан)</t>
  </si>
  <si>
    <t>Количество индикаторов результативности, фактически достигнутых в отчетном году (Ифакт)</t>
  </si>
  <si>
    <t>Общее количество мероприятий, фактически, запланированных в отчетном году (Мплан)</t>
  </si>
  <si>
    <t>Количество мероприятий, запланированных в отчетном году, выполненных в установленные сроки (Мфакт)</t>
  </si>
  <si>
    <t>Плановая сумма бюджетных ассигнований на реализацию Программы (Подпрограммы) на отчетный год (Зплан)</t>
  </si>
  <si>
    <t>Кассовые расходы на реализацию. Программы (Подпрограммы)  на отчетный год (Зфакт)</t>
  </si>
  <si>
    <t>ед.</t>
  </si>
  <si>
    <t>тыс.руб.</t>
  </si>
  <si>
    <t xml:space="preserve">Оценка эффективности муниципальной программы (подпрограммы): Эи=Ифакт/Иплан*100%  </t>
  </si>
  <si>
    <t xml:space="preserve">Оценка своевременности выполнения мероприятий муниципальной программы (подпрограммы): Эв=Мфакт/Мплан*100% </t>
  </si>
  <si>
    <t xml:space="preserve">Итоговая   оценка эффективности муниципальной программы (подпрограммы): И=0,6*Эи+0,1*Эв+0,3*Эб       </t>
  </si>
  <si>
    <t xml:space="preserve"> Оценка бюджетной эффективности муниципальной программы (подпрограммы): Эб= (Ифакт/Иплан)/  (Зфакт/Зплан)*100%</t>
  </si>
  <si>
    <t>№ п/п</t>
  </si>
  <si>
    <t>Наименование мероприятия, запланированного в отчетном году</t>
  </si>
  <si>
    <t>Плановый срок выполнения</t>
  </si>
  <si>
    <t>Фактический срок исполнения</t>
  </si>
  <si>
    <t>Причины не своевременного выполнения</t>
  </si>
  <si>
    <t>Объем финансирования за счет средств бюджета, тыс. руб.</t>
  </si>
  <si>
    <t>Причины отклонения объема финансирования</t>
  </si>
  <si>
    <t>план</t>
  </si>
  <si>
    <t>факт</t>
  </si>
  <si>
    <t>Наименование показателя (индикатора)</t>
  </si>
  <si>
    <t>Единица измерения</t>
  </si>
  <si>
    <t>Значение показателей (индикаторов) муниципальной программы, подпрограммы муниципальной программы за отчетный год</t>
  </si>
  <si>
    <t>Обоснование отклонения значения показателя (индикатора) (при наличии)</t>
  </si>
  <si>
    <t>факт на отчетную дату &lt;*&gt;</t>
  </si>
  <si>
    <t xml:space="preserve">&lt;*&gt; </t>
  </si>
  <si>
    <t>В случае если при представлении ежеквартального отчета невозможно представить фактические значения по отдельным показателям, по ним представляются прогнозные данные</t>
  </si>
  <si>
    <t>1.1</t>
  </si>
  <si>
    <t>1.2</t>
  </si>
  <si>
    <t>1.3</t>
  </si>
  <si>
    <t>1.4</t>
  </si>
  <si>
    <t xml:space="preserve">Всего - в т.ч.:                       </t>
  </si>
  <si>
    <t>федеральный бюджет</t>
  </si>
  <si>
    <t xml:space="preserve"> -областной бюджет  </t>
  </si>
  <si>
    <t>Отклонение фактического объема финансирования от планового, %</t>
  </si>
  <si>
    <t>бюджет городского округа</t>
  </si>
  <si>
    <t xml:space="preserve">Отчет
Объемов финансирования мероприятий муниципальной программы (подпрограммы) за III квартал 20 16 год
</t>
  </si>
  <si>
    <t>2.1.</t>
  </si>
  <si>
    <t>2.2</t>
  </si>
  <si>
    <t>2.3</t>
  </si>
  <si>
    <t>2.4</t>
  </si>
  <si>
    <t>2.5</t>
  </si>
  <si>
    <t>1.7</t>
  </si>
  <si>
    <t>2.6</t>
  </si>
  <si>
    <t xml:space="preserve">Всего - в т.ч.:   </t>
  </si>
  <si>
    <t>«Стимулирование развития жилищного строительства в Соль-Илецком городском округе  Оренбургской области  в 2015–2020 годах»</t>
  </si>
  <si>
    <r>
      <rPr>
        <b/>
        <sz val="12"/>
        <color theme="1"/>
        <rFont val="Times New Roman"/>
        <family val="1"/>
        <charset val="204"/>
      </rPr>
      <t>Подпрограмма 1</t>
    </r>
    <r>
      <rPr>
        <sz val="12"/>
        <color theme="1"/>
        <rFont val="Times New Roman"/>
        <family val="1"/>
        <charset val="204"/>
      </rPr>
      <t xml:space="preserve"> "Комплексное освоение и развитие территорий в целях жилищного строительства в 2014 - 2020 годах"</t>
    </r>
  </si>
  <si>
    <r>
      <t xml:space="preserve"> </t>
    </r>
    <r>
      <rPr>
        <b/>
        <sz val="12"/>
        <color theme="1"/>
        <rFont val="Times New Roman"/>
        <family val="1"/>
        <charset val="204"/>
      </rPr>
      <t>Основное мероприятие 1.1</t>
    </r>
    <r>
      <rPr>
        <sz val="12"/>
        <color theme="1"/>
        <rFont val="Times New Roman"/>
        <family val="1"/>
        <charset val="204"/>
      </rPr>
      <t xml:space="preserve"> «Реализация проектов жилищного строительства " </t>
    </r>
  </si>
  <si>
    <r>
      <rPr>
        <b/>
        <sz val="12"/>
        <color theme="1"/>
        <rFont val="Times New Roman"/>
        <family val="1"/>
        <charset val="204"/>
      </rPr>
      <t>Мероприятие 1.1.4.</t>
    </r>
    <r>
      <rPr>
        <sz val="12"/>
        <color theme="1"/>
        <rFont val="Times New Roman"/>
        <family val="1"/>
        <charset val="204"/>
      </rPr>
      <t xml:space="preserve">  «Проектирование и строительство объекта «Инженерные сети к новой жилой застройке микрорайона «Северный» г.Соль - Илецка (газопровод высокого и низкого давления), расположенных по адресу: Оренбургская область, г. Соль-Илецк» </t>
    </r>
  </si>
  <si>
    <r>
      <rPr>
        <b/>
        <sz val="12"/>
        <color theme="1"/>
        <rFont val="Times New Roman"/>
        <family val="1"/>
        <charset val="204"/>
      </rPr>
      <t>Мероприятие 1.1.5.</t>
    </r>
    <r>
      <rPr>
        <sz val="12"/>
        <color theme="1"/>
        <rFont val="Times New Roman"/>
        <family val="1"/>
        <charset val="204"/>
      </rPr>
      <t xml:space="preserve"> «Проектирование и строительство объекта «Строительство водопровода от станции 2-го подъема до микрорайона «Северный» в г. Соль-Илецк Оренбургской области»</t>
    </r>
  </si>
  <si>
    <r>
      <rPr>
        <b/>
        <sz val="12"/>
        <color theme="1"/>
        <rFont val="Times New Roman"/>
        <family val="1"/>
        <charset val="204"/>
      </rPr>
      <t>Подпрограмма 2</t>
    </r>
    <r>
      <rPr>
        <sz val="12"/>
        <color theme="1"/>
        <rFont val="Times New Roman"/>
        <family val="1"/>
        <charset val="204"/>
      </rPr>
      <t xml:space="preserve">  "Развитие системы градорегулирования в Соль-Илецком городском округе Оренбургской области в 2016 - 2020 годах"</t>
    </r>
  </si>
  <si>
    <t>2</t>
  </si>
  <si>
    <r>
      <rPr>
        <b/>
        <sz val="12"/>
        <color theme="1"/>
        <rFont val="Times New Roman"/>
        <family val="1"/>
        <charset val="204"/>
      </rPr>
      <t>Основное мероприяте 2.1</t>
    </r>
    <r>
      <rPr>
        <sz val="12"/>
        <color theme="1"/>
        <rFont val="Times New Roman"/>
        <family val="1"/>
        <charset val="204"/>
      </rPr>
      <t xml:space="preserve"> « Разработке документов территориального планирования, градостроительного зониро-вания, местных нормативов градострои-тельного проектирования, документации по планировке территории  городского округа, по  модернизации автоматизированной информационной системы обеспечения градостроительной деятельности городского округа, по разработке и актуализации документов территориального планирования и градостроительного зонирования, местных нормативов градостроительного проектирования городского округа»</t>
    </r>
  </si>
  <si>
    <r>
      <rPr>
        <b/>
        <sz val="12"/>
        <color theme="1"/>
        <rFont val="Times New Roman"/>
        <family val="1"/>
        <charset val="204"/>
      </rPr>
      <t>Мероприятие 2.1.3.</t>
    </r>
    <r>
      <rPr>
        <sz val="12"/>
        <color theme="1"/>
        <rFont val="Times New Roman"/>
        <family val="1"/>
        <charset val="204"/>
      </rPr>
      <t xml:space="preserve"> "Внесение изменений в генеральные планы и правила землепользования и застройки территорий Соль-Илецкого городского округа"</t>
    </r>
  </si>
  <si>
    <r>
      <rPr>
        <b/>
        <sz val="12"/>
        <color rgb="FF000000"/>
        <rFont val="Times New Roman"/>
        <family val="1"/>
        <charset val="204"/>
      </rPr>
      <t>Мероприятие 2.1.4.</t>
    </r>
    <r>
      <rPr>
        <sz val="12"/>
        <color rgb="FF000000"/>
        <rFont val="Times New Roman"/>
        <family val="1"/>
        <charset val="204"/>
      </rPr>
      <t xml:space="preserve"> "Разработка проектов планировки и межевания территории городского округа"</t>
    </r>
  </si>
  <si>
    <r>
      <rPr>
        <b/>
        <sz val="12"/>
        <color rgb="FF000000"/>
        <rFont val="Times New Roman"/>
        <family val="1"/>
        <charset val="204"/>
      </rPr>
      <t>Мероприятие  2.1.4.1</t>
    </r>
    <r>
      <rPr>
        <sz val="12"/>
        <color rgb="FF000000"/>
        <rFont val="Times New Roman"/>
        <family val="1"/>
        <charset val="204"/>
      </rPr>
      <t xml:space="preserve"> "Разработка проектов планировки и межевания центральной части г.Соль-Илецка"</t>
    </r>
  </si>
  <si>
    <r>
      <rPr>
        <b/>
        <sz val="12"/>
        <color rgb="FF000000"/>
        <rFont val="Times New Roman"/>
        <family val="1"/>
        <charset val="204"/>
      </rPr>
      <t>Мероприятие  2.1.4.2</t>
    </r>
    <r>
      <rPr>
        <sz val="12"/>
        <color rgb="FF000000"/>
        <rFont val="Times New Roman"/>
        <family val="1"/>
        <charset val="204"/>
      </rPr>
      <t xml:space="preserve"> "Разработка проектов планировки и межевания учаска многоэтажной жилой застройки микрорайона Северный г. Соль-Илецка</t>
    </r>
  </si>
  <si>
    <r>
      <rPr>
        <b/>
        <sz val="12"/>
        <color rgb="FF000000"/>
        <rFont val="Times New Roman"/>
        <family val="1"/>
        <charset val="204"/>
      </rPr>
      <t>Мероприятие  2.1.4.4</t>
    </r>
    <r>
      <rPr>
        <sz val="12"/>
        <color rgb="FF000000"/>
        <rFont val="Times New Roman"/>
        <family val="1"/>
        <charset val="204"/>
      </rPr>
      <t xml:space="preserve">  Разработка проектов планировки и межевания участка новой жилой застройки в кадастровом квартале 56:29: 2002001 г. Соль-Илецка</t>
    </r>
  </si>
  <si>
    <r>
      <rPr>
        <b/>
        <sz val="12"/>
        <color rgb="FF000000"/>
        <rFont val="Times New Roman"/>
        <family val="1"/>
        <charset val="204"/>
      </rPr>
      <t>Мероприятие  2.1.6</t>
    </r>
    <r>
      <rPr>
        <sz val="12"/>
        <color rgb="FF000000"/>
        <rFont val="Times New Roman"/>
        <family val="1"/>
        <charset val="204"/>
      </rPr>
      <t xml:space="preserve">   «Подготовке документов для внесения сведений о границах муниципальных образований, населенных пунктов, функциональных и территориальных зон, зон с особыми условиями использования территории в государственный кадастр недвижимости"</t>
    </r>
  </si>
  <si>
    <r>
      <rPr>
        <b/>
        <sz val="12"/>
        <color rgb="FF000000"/>
        <rFont val="Times New Roman"/>
        <family val="1"/>
        <charset val="204"/>
      </rPr>
      <t>Мероприятие  2.1.6.4</t>
    </r>
    <r>
      <rPr>
        <sz val="12"/>
        <color rgb="FF000000"/>
        <rFont val="Times New Roman"/>
        <family val="1"/>
        <charset val="204"/>
      </rPr>
      <t xml:space="preserve">  "Подготовка документов для внесения сведений о границах зон с особыми условиями использования территорий  муниципального образования в госу-дарственный кадастр недвижимости"</t>
    </r>
  </si>
  <si>
    <r>
      <rPr>
        <b/>
        <sz val="12"/>
        <color theme="1"/>
        <rFont val="Times New Roman"/>
        <family val="1"/>
        <charset val="204"/>
      </rPr>
      <t>Мероприятие  2.2</t>
    </r>
    <r>
      <rPr>
        <sz val="12"/>
        <color theme="1"/>
        <rFont val="Times New Roman"/>
        <family val="1"/>
        <charset val="204"/>
      </rPr>
      <t xml:space="preserve"> «Техническое сопровождение ведения АИСОГД»</t>
    </r>
  </si>
  <si>
    <t xml:space="preserve">"Стимулирование развития жилищного строительства в Соль-Илецком городском округе Оренбургской области в 2016 - 2020 годах"
</t>
  </si>
  <si>
    <t xml:space="preserve">ОЦЕНКА
Эффективности реализации муниципальной программы (подпрограммы) за 2016 год
</t>
  </si>
  <si>
    <t>Годовой объем ввода жилья</t>
  </si>
  <si>
    <t>тыс. кв. метров</t>
  </si>
  <si>
    <t>Доля ввода жилья индивидуальными застройщиками в общем объеме ввода жилья</t>
  </si>
  <si>
    <t>процентов</t>
  </si>
  <si>
    <t>Удельный вес введенной общей площади жилых домов по отношению к общей площади жилищного фонда</t>
  </si>
  <si>
    <t>Обеспеченность населения жильем</t>
  </si>
  <si>
    <t>кв. метров на человека</t>
  </si>
  <si>
    <t xml:space="preserve">Ввод в эксплуатацию объектов инженерной и социальной инфраструктуры </t>
  </si>
  <si>
    <t>единиц</t>
  </si>
  <si>
    <t xml:space="preserve">Подпрограмма 1. "Комплексное освоение и развитие территорий Соль-Илецкого городского округа
 в целях жилищного строительства в 2016 - 2020 годах"
</t>
  </si>
  <si>
    <t>Ввод в эксплуатацию объектов инженерной инфраструктуры по проектам жилищного строительства, получившим государственную поддержку</t>
  </si>
  <si>
    <t>километров</t>
  </si>
  <si>
    <t>Ввод в эксплуатацию (создание) объектов социальной инфраструктуры по проектам жилищного строительства, получившим государственную поддержку</t>
  </si>
  <si>
    <t>Подпрограмма 2. "Развитие системы градорегулированиявСоль-Илецком городском округе Оренбургской области в 2016 - 2020 го-дах"</t>
  </si>
  <si>
    <t>Разработка и утверждение местных нормативов градостроительного проектирования  городского округа</t>
  </si>
  <si>
    <t>Разработка генерального плана и правил землепользования и застройки городского округа</t>
  </si>
  <si>
    <t>Разработка проектов планировки и межевания территории населенных пунктов  городского округа</t>
  </si>
  <si>
    <t>Модернизация автоматизированной информационных систем обеспечения градостроительной деятельности городского округа</t>
  </si>
  <si>
    <t>Внесение изменений в генеральные планы и ПЗЗ территорий городского округа</t>
  </si>
  <si>
    <t>Подготовка документов для внесения сведений о границах муниципального образования Соль-Илецкий городской округ в государственный кадастр недвижимости</t>
  </si>
  <si>
    <t>Подготовка документов для внесения сведений о границах населенных пунктов  Соль-Илецкого  городского округа в государственный кадастр недвижимости</t>
  </si>
  <si>
    <t>Подготовка документов для внесения сведений о границах функциональных и территориальных  городского округа в государственный кадастр недвижимости</t>
  </si>
  <si>
    <t>Подготовка документов для внесения сведений о границах зон с особыми условиями использования территорий Соль-Илецкого городского округа в государственный кадастр недвижимости</t>
  </si>
  <si>
    <t>-</t>
  </si>
  <si>
    <t>Переселение  граждан из многоквартирного жилого дома расположенного  по адресу: г. Соль-Илецк ул. Победы, 117</t>
  </si>
  <si>
    <t>3.1</t>
  </si>
  <si>
    <r>
      <rPr>
        <b/>
        <sz val="12"/>
        <color rgb="FF000000"/>
        <rFont val="Times New Roman"/>
        <family val="1"/>
        <charset val="204"/>
      </rPr>
      <t>Подпрограмма 3</t>
    </r>
    <r>
      <rPr>
        <sz val="12"/>
        <color rgb="FF000000"/>
        <rFont val="Times New Roman"/>
        <family val="1"/>
        <charset val="204"/>
      </rPr>
      <t xml:space="preserve">  «Переселение граждан Соль-Илецкого городского округа Оренбургской области из аварийного жилищного фонда 
 2016-2020 годах» 
</t>
    </r>
  </si>
  <si>
    <t>2.1</t>
  </si>
  <si>
    <t>2.7</t>
  </si>
  <si>
    <t>2.8</t>
  </si>
  <si>
    <t>2.9</t>
  </si>
  <si>
    <t xml:space="preserve">Отчет
Объемов финансирования мероприятий муниципальной программы (подпрограммы) за 2016 год
</t>
  </si>
  <si>
    <r>
      <rPr>
        <b/>
        <sz val="12"/>
        <color theme="1"/>
        <rFont val="Times New Roman"/>
        <family val="1"/>
        <charset val="204"/>
      </rPr>
      <t>Мероприятие 2.1.1</t>
    </r>
    <r>
      <rPr>
        <sz val="12"/>
        <color theme="1"/>
        <rFont val="Times New Roman"/>
        <family val="1"/>
        <charset val="204"/>
      </rPr>
      <t xml:space="preserve"> "Разработка местных нормативов градостроительного проектирования городского округа"</t>
    </r>
  </si>
  <si>
    <t>2.2.</t>
  </si>
  <si>
    <t xml:space="preserve">Сведения
О достижениях значений показателей
(индикаторов) муниципальной программы за  2016г
</t>
  </si>
  <si>
    <t>3.1.</t>
  </si>
  <si>
    <t>3.1.1.</t>
  </si>
  <si>
    <r>
      <rPr>
        <b/>
        <sz val="12"/>
        <color rgb="FF000000"/>
        <rFont val="Times New Roman"/>
        <family val="1"/>
        <charset val="204"/>
      </rPr>
      <t>Подпрограмма 3</t>
    </r>
    <r>
      <rPr>
        <sz val="12"/>
        <color rgb="FF000000"/>
        <rFont val="Times New Roman"/>
        <family val="1"/>
        <charset val="204"/>
      </rPr>
      <t xml:space="preserve"> «Переселение граждан Соль-Илецкого городского округа Оренбургской области из аварийного жилищного фонда 
 2016-2020 годах» 
</t>
    </r>
  </si>
  <si>
    <r>
      <rPr>
        <b/>
        <sz val="12"/>
        <color theme="1"/>
        <rFont val="Times New Roman"/>
        <family val="1"/>
        <charset val="204"/>
      </rPr>
      <t>Основное меприятие 3.1</t>
    </r>
    <r>
      <rPr>
        <sz val="12"/>
        <color theme="1"/>
        <rFont val="Times New Roman"/>
        <family val="1"/>
        <charset val="204"/>
      </rPr>
      <t xml:space="preserve"> Расселение аварийного жилого фонда</t>
    </r>
  </si>
  <si>
    <r>
      <rPr>
        <b/>
        <sz val="12"/>
        <color theme="1"/>
        <rFont val="Times New Roman"/>
        <family val="1"/>
        <charset val="204"/>
      </rPr>
      <t>Мероприятие 3.1.1</t>
    </r>
    <r>
      <rPr>
        <sz val="12"/>
        <color theme="1"/>
        <rFont val="Times New Roman"/>
        <family val="1"/>
        <charset val="204"/>
      </rPr>
      <t xml:space="preserve"> Переселение  граждан из многоквартирного жилого дома расположенного  по адресу: г. Соль-Илецк ул. Победы, 117</t>
    </r>
  </si>
  <si>
    <t>расселение аварийного жилого фонда, признанного таковым после 1 января 2012 года.</t>
  </si>
  <si>
    <t>кв. метров</t>
  </si>
  <si>
    <t xml:space="preserve">Подпрограмма 3 «Переселение граждан Соль-Илецкого городского округа Оренбургской области из аварийного жилищного фонда  
2016-2020 годах»
</t>
  </si>
  <si>
    <r>
      <rPr>
        <b/>
        <sz val="12"/>
        <color rgb="FF000000"/>
        <rFont val="Times New Roman"/>
        <family val="1"/>
        <charset val="204"/>
      </rPr>
      <t>Основное мероприятие  2.1.5</t>
    </r>
    <r>
      <rPr>
        <sz val="12"/>
        <color rgb="FF000000"/>
        <rFont val="Times New Roman"/>
        <family val="1"/>
        <charset val="204"/>
      </rPr>
      <t xml:space="preserve">   "Подготовка документов для внесения сведений о границах муниципальных образований, населенных пунктов, функциональных и территориальных зон, зон с особыми условиями использования ерритории в государственный кадастр недвижимости"</t>
    </r>
  </si>
  <si>
    <r>
      <rPr>
        <b/>
        <sz val="12"/>
        <color theme="1"/>
        <rFont val="Times New Roman"/>
        <family val="1"/>
        <charset val="204"/>
      </rPr>
      <t>Мероприятие  2.1.6</t>
    </r>
    <r>
      <rPr>
        <sz val="12"/>
        <color theme="1"/>
        <rFont val="Times New Roman"/>
        <family val="1"/>
        <charset val="204"/>
      </rPr>
      <t xml:space="preserve"> «Техническое сопровождение ведения АИСОГД»</t>
    </r>
  </si>
  <si>
    <r>
      <rPr>
        <b/>
        <sz val="12"/>
        <color rgb="FF000000"/>
        <rFont val="Times New Roman"/>
        <family val="1"/>
        <charset val="204"/>
      </rPr>
      <t>Мероприятие  2.1.5.1</t>
    </r>
    <r>
      <rPr>
        <sz val="12"/>
        <color rgb="FF000000"/>
        <rFont val="Times New Roman"/>
        <family val="1"/>
        <charset val="204"/>
      </rPr>
      <t xml:space="preserve">  "Подготовка документов для внесения сведений о границах  зон с особыми условиями имспользования территории муниципального образования в государственный кадастр недвижимости"</t>
    </r>
  </si>
  <si>
    <t>Ковылина С.И.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</si>
</sst>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/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164" fontId="1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0" fillId="0" borderId="7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9" fontId="1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5" fillId="0" borderId="4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4" fontId="1" fillId="0" borderId="4" xfId="0" applyNumberFormat="1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center" vertical="top"/>
    </xf>
    <xf numFmtId="4" fontId="1" fillId="0" borderId="5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BreakPreview" zoomScaleNormal="100" zoomScaleSheetLayoutView="100" workbookViewId="0">
      <selection activeCell="J46" sqref="J46"/>
    </sheetView>
  </sheetViews>
  <sheetFormatPr defaultRowHeight="15" x14ac:dyDescent="0.25"/>
  <cols>
    <col min="1" max="1" width="7.42578125" customWidth="1"/>
    <col min="2" max="2" width="48.42578125" customWidth="1"/>
    <col min="3" max="3" width="11.7109375" customWidth="1"/>
    <col min="4" max="4" width="10.28515625" customWidth="1"/>
    <col min="5" max="5" width="11.42578125" customWidth="1"/>
    <col min="6" max="6" width="22.140625" customWidth="1"/>
    <col min="7" max="7" width="12.7109375" customWidth="1"/>
    <col min="8" max="9" width="13" customWidth="1"/>
    <col min="10" max="10" width="27.140625" customWidth="1"/>
  </cols>
  <sheetData>
    <row r="1" spans="1:10" ht="44.25" customHeight="1" x14ac:dyDescent="0.25">
      <c r="A1" s="1"/>
      <c r="B1" s="62" t="s">
        <v>40</v>
      </c>
      <c r="C1" s="63"/>
      <c r="D1" s="63"/>
      <c r="E1" s="63"/>
      <c r="F1" s="63"/>
      <c r="G1" s="63"/>
      <c r="H1" s="63"/>
      <c r="I1" s="63"/>
      <c r="J1" s="1"/>
    </row>
    <row r="2" spans="1:10" ht="21.75" customHeight="1" x14ac:dyDescent="0.25">
      <c r="A2" s="1"/>
      <c r="B2" s="64" t="s">
        <v>65</v>
      </c>
      <c r="C2" s="65"/>
      <c r="D2" s="65"/>
      <c r="E2" s="65"/>
      <c r="F2" s="65"/>
      <c r="G2" s="65"/>
      <c r="H2" s="65"/>
      <c r="I2" s="65"/>
      <c r="J2" s="1"/>
    </row>
    <row r="3" spans="1:10" ht="94.5" customHeight="1" x14ac:dyDescent="0.25">
      <c r="A3" s="45" t="s">
        <v>15</v>
      </c>
      <c r="B3" s="45" t="s">
        <v>16</v>
      </c>
      <c r="C3" s="45" t="s">
        <v>17</v>
      </c>
      <c r="D3" s="45" t="s">
        <v>18</v>
      </c>
      <c r="E3" s="45" t="s">
        <v>19</v>
      </c>
      <c r="F3" s="11"/>
      <c r="G3" s="66" t="s">
        <v>20</v>
      </c>
      <c r="H3" s="67"/>
      <c r="I3" s="45" t="s">
        <v>38</v>
      </c>
      <c r="J3" s="45" t="s">
        <v>21</v>
      </c>
    </row>
    <row r="4" spans="1:10" ht="15.75" x14ac:dyDescent="0.25">
      <c r="A4" s="49"/>
      <c r="B4" s="46"/>
      <c r="C4" s="46"/>
      <c r="D4" s="46"/>
      <c r="E4" s="46"/>
      <c r="F4" s="27"/>
      <c r="G4" s="3" t="s">
        <v>22</v>
      </c>
      <c r="H4" s="3" t="s">
        <v>23</v>
      </c>
      <c r="I4" s="46"/>
      <c r="J4" s="46"/>
    </row>
    <row r="5" spans="1:10" ht="19.5" customHeight="1" x14ac:dyDescent="0.25">
      <c r="A5" s="47"/>
      <c r="B5" s="50" t="s">
        <v>49</v>
      </c>
      <c r="C5" s="53"/>
      <c r="D5" s="53"/>
      <c r="E5" s="53"/>
      <c r="F5" s="13" t="s">
        <v>35</v>
      </c>
      <c r="G5" s="15">
        <f>G6+G7+G8</f>
        <v>5113.18</v>
      </c>
      <c r="H5" s="15">
        <f>H6+H7+H8</f>
        <v>992.63453000000004</v>
      </c>
      <c r="I5" s="56">
        <f>H5/G5*100</f>
        <v>19.413252222687252</v>
      </c>
      <c r="J5" s="59"/>
    </row>
    <row r="6" spans="1:10" ht="21" customHeight="1" x14ac:dyDescent="0.25">
      <c r="A6" s="48"/>
      <c r="B6" s="51"/>
      <c r="C6" s="54"/>
      <c r="D6" s="54"/>
      <c r="E6" s="54"/>
      <c r="F6" s="12" t="s">
        <v>36</v>
      </c>
      <c r="G6" s="16">
        <f>G10</f>
        <v>0</v>
      </c>
      <c r="H6" s="16">
        <f>H10</f>
        <v>0</v>
      </c>
      <c r="I6" s="57"/>
      <c r="J6" s="60"/>
    </row>
    <row r="7" spans="1:10" ht="21.75" customHeight="1" x14ac:dyDescent="0.25">
      <c r="A7" s="48"/>
      <c r="B7" s="51"/>
      <c r="C7" s="54"/>
      <c r="D7" s="54"/>
      <c r="E7" s="54"/>
      <c r="F7" s="12" t="s">
        <v>37</v>
      </c>
      <c r="G7" s="16">
        <f>G11+G26</f>
        <v>500</v>
      </c>
      <c r="H7" s="16">
        <f>H11+H26</f>
        <v>353</v>
      </c>
      <c r="I7" s="57"/>
      <c r="J7" s="60"/>
    </row>
    <row r="8" spans="1:10" ht="36.75" customHeight="1" x14ac:dyDescent="0.25">
      <c r="A8" s="49"/>
      <c r="B8" s="52"/>
      <c r="C8" s="55"/>
      <c r="D8" s="55"/>
      <c r="E8" s="55"/>
      <c r="F8" s="24" t="s">
        <v>39</v>
      </c>
      <c r="G8" s="16">
        <f>G12+G27+G56</f>
        <v>4613.18</v>
      </c>
      <c r="H8" s="16">
        <f>H12+H27+H56</f>
        <v>639.63453000000004</v>
      </c>
      <c r="I8" s="58"/>
      <c r="J8" s="61"/>
    </row>
    <row r="9" spans="1:10" ht="22.5" customHeight="1" x14ac:dyDescent="0.25">
      <c r="A9" s="68">
        <v>1</v>
      </c>
      <c r="B9" s="70" t="s">
        <v>50</v>
      </c>
      <c r="C9" s="53">
        <v>2016</v>
      </c>
      <c r="D9" s="53"/>
      <c r="E9" s="53"/>
      <c r="F9" s="13" t="s">
        <v>35</v>
      </c>
      <c r="G9" s="14">
        <f>G10+G11+G12</f>
        <v>3058.18</v>
      </c>
      <c r="H9" s="14">
        <f>H10+H11+H12</f>
        <v>497.7</v>
      </c>
      <c r="I9" s="56">
        <f>H9/G9*100</f>
        <v>16.27438541877849</v>
      </c>
      <c r="J9" s="50"/>
    </row>
    <row r="10" spans="1:10" ht="24" customHeight="1" x14ac:dyDescent="0.25">
      <c r="A10" s="69"/>
      <c r="B10" s="71"/>
      <c r="C10" s="54"/>
      <c r="D10" s="54"/>
      <c r="E10" s="54"/>
      <c r="F10" s="12" t="s">
        <v>36</v>
      </c>
      <c r="G10" s="17">
        <f t="shared" ref="G10:H12" si="0">G14</f>
        <v>0</v>
      </c>
      <c r="H10" s="17">
        <f t="shared" si="0"/>
        <v>0</v>
      </c>
      <c r="I10" s="57"/>
      <c r="J10" s="51"/>
    </row>
    <row r="11" spans="1:10" ht="20.25" customHeight="1" x14ac:dyDescent="0.25">
      <c r="A11" s="69"/>
      <c r="B11" s="71"/>
      <c r="C11" s="54"/>
      <c r="D11" s="54"/>
      <c r="E11" s="54"/>
      <c r="F11" s="12" t="s">
        <v>37</v>
      </c>
      <c r="G11" s="17">
        <f t="shared" si="0"/>
        <v>0</v>
      </c>
      <c r="H11" s="17">
        <f t="shared" si="0"/>
        <v>0</v>
      </c>
      <c r="I11" s="57"/>
      <c r="J11" s="51"/>
    </row>
    <row r="12" spans="1:10" ht="34.5" customHeight="1" x14ac:dyDescent="0.25">
      <c r="A12" s="46"/>
      <c r="B12" s="72"/>
      <c r="C12" s="55"/>
      <c r="D12" s="55"/>
      <c r="E12" s="55"/>
      <c r="F12" s="24" t="s">
        <v>39</v>
      </c>
      <c r="G12" s="17">
        <f t="shared" si="0"/>
        <v>3058.18</v>
      </c>
      <c r="H12" s="17">
        <f t="shared" si="0"/>
        <v>497.7</v>
      </c>
      <c r="I12" s="58"/>
      <c r="J12" s="52"/>
    </row>
    <row r="13" spans="1:10" ht="26.25" customHeight="1" x14ac:dyDescent="0.25">
      <c r="A13" s="68" t="s">
        <v>31</v>
      </c>
      <c r="B13" s="70" t="s">
        <v>51</v>
      </c>
      <c r="C13" s="53">
        <v>2016</v>
      </c>
      <c r="D13" s="53"/>
      <c r="E13" s="53"/>
      <c r="F13" s="13" t="s">
        <v>35</v>
      </c>
      <c r="G13" s="15">
        <f>G14+G15+G16</f>
        <v>3058.18</v>
      </c>
      <c r="H13" s="15">
        <f>H14+H15+H16</f>
        <v>497.7</v>
      </c>
      <c r="I13" s="73">
        <f>H13/G13*100</f>
        <v>16.27438541877849</v>
      </c>
      <c r="J13" s="76"/>
    </row>
    <row r="14" spans="1:10" ht="21.75" customHeight="1" x14ac:dyDescent="0.25">
      <c r="A14" s="69"/>
      <c r="B14" s="71"/>
      <c r="C14" s="54"/>
      <c r="D14" s="54"/>
      <c r="E14" s="54"/>
      <c r="F14" s="12" t="s">
        <v>36</v>
      </c>
      <c r="G14" s="16">
        <f t="shared" ref="G14:H16" si="1">G18+G22</f>
        <v>0</v>
      </c>
      <c r="H14" s="16">
        <f t="shared" si="1"/>
        <v>0</v>
      </c>
      <c r="I14" s="74"/>
      <c r="J14" s="77"/>
    </row>
    <row r="15" spans="1:10" ht="21.75" customHeight="1" x14ac:dyDescent="0.25">
      <c r="A15" s="69"/>
      <c r="B15" s="71"/>
      <c r="C15" s="54"/>
      <c r="D15" s="54"/>
      <c r="E15" s="54"/>
      <c r="F15" s="12" t="s">
        <v>37</v>
      </c>
      <c r="G15" s="22">
        <f t="shared" si="1"/>
        <v>0</v>
      </c>
      <c r="H15" s="22">
        <f t="shared" si="1"/>
        <v>0</v>
      </c>
      <c r="I15" s="74"/>
      <c r="J15" s="77"/>
    </row>
    <row r="16" spans="1:10" ht="33" customHeight="1" x14ac:dyDescent="0.25">
      <c r="A16" s="46"/>
      <c r="B16" s="72"/>
      <c r="C16" s="55"/>
      <c r="D16" s="55"/>
      <c r="E16" s="55"/>
      <c r="F16" s="24" t="s">
        <v>39</v>
      </c>
      <c r="G16" s="16">
        <f t="shared" si="1"/>
        <v>3058.18</v>
      </c>
      <c r="H16" s="16">
        <f t="shared" si="1"/>
        <v>497.7</v>
      </c>
      <c r="I16" s="75"/>
      <c r="J16" s="78"/>
    </row>
    <row r="17" spans="1:10" ht="20.25" customHeight="1" x14ac:dyDescent="0.25">
      <c r="A17" s="68" t="s">
        <v>32</v>
      </c>
      <c r="B17" s="70" t="s">
        <v>52</v>
      </c>
      <c r="C17" s="53">
        <v>2016</v>
      </c>
      <c r="D17" s="53"/>
      <c r="E17" s="53"/>
      <c r="F17" s="13" t="s">
        <v>35</v>
      </c>
      <c r="G17" s="15">
        <f>G18+G19+G20</f>
        <v>679.6</v>
      </c>
      <c r="H17" s="15">
        <f>H18+H19+H20</f>
        <v>477.7</v>
      </c>
      <c r="I17" s="73">
        <f>H17/G17*100</f>
        <v>70.291347851677457</v>
      </c>
      <c r="J17" s="76"/>
    </row>
    <row r="18" spans="1:10" ht="21" customHeight="1" x14ac:dyDescent="0.25">
      <c r="A18" s="81"/>
      <c r="B18" s="71"/>
      <c r="C18" s="69"/>
      <c r="D18" s="69"/>
      <c r="E18" s="69"/>
      <c r="F18" s="12" t="s">
        <v>36</v>
      </c>
      <c r="G18" s="16"/>
      <c r="H18" s="16"/>
      <c r="I18" s="74"/>
      <c r="J18" s="79"/>
    </row>
    <row r="19" spans="1:10" ht="19.5" customHeight="1" x14ac:dyDescent="0.25">
      <c r="A19" s="81"/>
      <c r="B19" s="71"/>
      <c r="C19" s="69"/>
      <c r="D19" s="69"/>
      <c r="E19" s="69"/>
      <c r="F19" s="12" t="s">
        <v>37</v>
      </c>
      <c r="G19" s="16"/>
      <c r="H19" s="16"/>
      <c r="I19" s="74"/>
      <c r="J19" s="79"/>
    </row>
    <row r="20" spans="1:10" ht="34.5" customHeight="1" x14ac:dyDescent="0.25">
      <c r="A20" s="86"/>
      <c r="B20" s="72"/>
      <c r="C20" s="46"/>
      <c r="D20" s="46"/>
      <c r="E20" s="46"/>
      <c r="F20" s="24" t="s">
        <v>39</v>
      </c>
      <c r="G20" s="16">
        <v>679.6</v>
      </c>
      <c r="H20" s="16">
        <v>477.7</v>
      </c>
      <c r="I20" s="75"/>
      <c r="J20" s="80"/>
    </row>
    <row r="21" spans="1:10" ht="21.75" customHeight="1" x14ac:dyDescent="0.25">
      <c r="A21" s="68" t="s">
        <v>34</v>
      </c>
      <c r="B21" s="70" t="s">
        <v>53</v>
      </c>
      <c r="C21" s="53">
        <v>2016</v>
      </c>
      <c r="D21" s="53"/>
      <c r="E21" s="53"/>
      <c r="F21" s="13" t="s">
        <v>35</v>
      </c>
      <c r="G21" s="15">
        <f>G22+G23+G24</f>
        <v>2378.58</v>
      </c>
      <c r="H21" s="15">
        <f>H22+H23+H24</f>
        <v>20</v>
      </c>
      <c r="I21" s="56">
        <f>H21/G21*100</f>
        <v>0.8408378107946759</v>
      </c>
      <c r="J21" s="28"/>
    </row>
    <row r="22" spans="1:10" ht="22.5" customHeight="1" x14ac:dyDescent="0.25">
      <c r="A22" s="81"/>
      <c r="B22" s="84"/>
      <c r="C22" s="69"/>
      <c r="D22" s="69"/>
      <c r="E22" s="69"/>
      <c r="F22" s="12" t="s">
        <v>36</v>
      </c>
      <c r="G22" s="16"/>
      <c r="H22" s="16"/>
      <c r="I22" s="57"/>
      <c r="J22" s="28"/>
    </row>
    <row r="23" spans="1:10" ht="19.5" customHeight="1" x14ac:dyDescent="0.25">
      <c r="A23" s="82"/>
      <c r="B23" s="84"/>
      <c r="C23" s="69"/>
      <c r="D23" s="69"/>
      <c r="E23" s="69"/>
      <c r="F23" s="12" t="s">
        <v>37</v>
      </c>
      <c r="G23" s="16"/>
      <c r="H23" s="16"/>
      <c r="I23" s="57"/>
      <c r="J23" s="28"/>
    </row>
    <row r="24" spans="1:10" ht="36.75" customHeight="1" x14ac:dyDescent="0.25">
      <c r="A24" s="83"/>
      <c r="B24" s="85"/>
      <c r="C24" s="46"/>
      <c r="D24" s="46"/>
      <c r="E24" s="46"/>
      <c r="F24" s="24" t="s">
        <v>39</v>
      </c>
      <c r="G24" s="16">
        <v>2378.58</v>
      </c>
      <c r="H24" s="16">
        <v>20</v>
      </c>
      <c r="I24" s="58"/>
      <c r="J24" s="28"/>
    </row>
    <row r="25" spans="1:10" ht="20.25" customHeight="1" x14ac:dyDescent="0.25">
      <c r="A25" s="68" t="s">
        <v>55</v>
      </c>
      <c r="B25" s="50" t="s">
        <v>54</v>
      </c>
      <c r="C25" s="53">
        <v>2016</v>
      </c>
      <c r="D25" s="53"/>
      <c r="E25" s="53"/>
      <c r="F25" s="13" t="s">
        <v>35</v>
      </c>
      <c r="G25" s="14">
        <f>G26+G27</f>
        <v>1555</v>
      </c>
      <c r="H25" s="14">
        <f>H26+H27</f>
        <v>486.93453</v>
      </c>
      <c r="I25" s="56">
        <f t="shared" ref="I25" si="2">H25/G25*100</f>
        <v>31.31411768488746</v>
      </c>
      <c r="J25" s="90"/>
    </row>
    <row r="26" spans="1:10" ht="22.5" customHeight="1" x14ac:dyDescent="0.25">
      <c r="A26" s="69"/>
      <c r="B26" s="95"/>
      <c r="C26" s="54"/>
      <c r="D26" s="54"/>
      <c r="E26" s="54"/>
      <c r="F26" s="12" t="s">
        <v>37</v>
      </c>
      <c r="G26" s="16">
        <f>G29</f>
        <v>500</v>
      </c>
      <c r="H26" s="16">
        <f>H29</f>
        <v>353</v>
      </c>
      <c r="I26" s="57"/>
      <c r="J26" s="91"/>
    </row>
    <row r="27" spans="1:10" ht="31.5" customHeight="1" x14ac:dyDescent="0.25">
      <c r="A27" s="46"/>
      <c r="B27" s="96"/>
      <c r="C27" s="55"/>
      <c r="D27" s="55"/>
      <c r="E27" s="55"/>
      <c r="F27" s="24" t="s">
        <v>39</v>
      </c>
      <c r="G27" s="16">
        <f>G30+G53</f>
        <v>1055</v>
      </c>
      <c r="H27" s="16">
        <f>H30+H53</f>
        <v>133.93453</v>
      </c>
      <c r="I27" s="58"/>
      <c r="J27" s="92"/>
    </row>
    <row r="28" spans="1:10" ht="180" customHeight="1" x14ac:dyDescent="0.25">
      <c r="A28" s="68" t="s">
        <v>46</v>
      </c>
      <c r="B28" s="87" t="s">
        <v>56</v>
      </c>
      <c r="C28" s="53">
        <v>2016</v>
      </c>
      <c r="D28" s="53"/>
      <c r="E28" s="53"/>
      <c r="F28" s="13" t="s">
        <v>35</v>
      </c>
      <c r="G28" s="14">
        <f>G29+G30</f>
        <v>1455</v>
      </c>
      <c r="H28" s="14">
        <f>H29+H30</f>
        <v>486.93453</v>
      </c>
      <c r="I28" s="56">
        <f t="shared" ref="I28" si="3">H28/G28*100</f>
        <v>33.466290721649486</v>
      </c>
      <c r="J28" s="90"/>
    </row>
    <row r="29" spans="1:10" ht="21.75" customHeight="1" x14ac:dyDescent="0.25">
      <c r="A29" s="69"/>
      <c r="B29" s="93"/>
      <c r="C29" s="54"/>
      <c r="D29" s="54"/>
      <c r="E29" s="54"/>
      <c r="F29" s="12" t="s">
        <v>37</v>
      </c>
      <c r="G29" s="16">
        <f>G32+G35+G47</f>
        <v>500</v>
      </c>
      <c r="H29" s="16">
        <f>H32+H35+H47</f>
        <v>353</v>
      </c>
      <c r="I29" s="57"/>
      <c r="J29" s="91"/>
    </row>
    <row r="30" spans="1:10" ht="21" customHeight="1" x14ac:dyDescent="0.25">
      <c r="A30" s="46"/>
      <c r="B30" s="94"/>
      <c r="C30" s="55"/>
      <c r="D30" s="55"/>
      <c r="E30" s="55"/>
      <c r="F30" s="24" t="s">
        <v>39</v>
      </c>
      <c r="G30" s="30">
        <f>G33+G48+G36</f>
        <v>955</v>
      </c>
      <c r="H30" s="30">
        <f>H33+H48+H36</f>
        <v>133.93453</v>
      </c>
      <c r="I30" s="58"/>
      <c r="J30" s="92"/>
    </row>
    <row r="31" spans="1:10" ht="32.25" customHeight="1" x14ac:dyDescent="0.25">
      <c r="A31" s="53">
        <v>2</v>
      </c>
      <c r="B31" s="87" t="s">
        <v>57</v>
      </c>
      <c r="C31" s="53">
        <v>2016</v>
      </c>
      <c r="D31" s="53"/>
      <c r="E31" s="53"/>
      <c r="F31" s="13" t="s">
        <v>35</v>
      </c>
      <c r="G31" s="16">
        <f>G32+G33</f>
        <v>300</v>
      </c>
      <c r="H31" s="16">
        <f>H32+H33</f>
        <v>0</v>
      </c>
      <c r="I31" s="56">
        <f t="shared" ref="I31" si="4">H31/G31*100</f>
        <v>0</v>
      </c>
      <c r="J31" s="32"/>
    </row>
    <row r="32" spans="1:10" ht="21" customHeight="1" x14ac:dyDescent="0.25">
      <c r="A32" s="54"/>
      <c r="B32" s="88"/>
      <c r="C32" s="54"/>
      <c r="D32" s="54"/>
      <c r="E32" s="54"/>
      <c r="F32" s="12" t="s">
        <v>37</v>
      </c>
      <c r="G32" s="16"/>
      <c r="H32" s="16"/>
      <c r="I32" s="57"/>
      <c r="J32" s="29"/>
    </row>
    <row r="33" spans="1:10" ht="21" customHeight="1" x14ac:dyDescent="0.25">
      <c r="A33" s="54"/>
      <c r="B33" s="89"/>
      <c r="C33" s="55"/>
      <c r="D33" s="55"/>
      <c r="E33" s="55"/>
      <c r="F33" s="24" t="s">
        <v>39</v>
      </c>
      <c r="G33" s="16">
        <v>300</v>
      </c>
      <c r="H33" s="16"/>
      <c r="I33" s="58"/>
      <c r="J33" s="29"/>
    </row>
    <row r="34" spans="1:10" ht="21" customHeight="1" x14ac:dyDescent="0.25">
      <c r="A34" s="68" t="s">
        <v>41</v>
      </c>
      <c r="B34" s="97" t="s">
        <v>58</v>
      </c>
      <c r="C34" s="53">
        <v>2016</v>
      </c>
      <c r="D34" s="53"/>
      <c r="E34" s="53"/>
      <c r="F34" s="13" t="s">
        <v>35</v>
      </c>
      <c r="G34" s="15">
        <f>G35+G36</f>
        <v>617</v>
      </c>
      <c r="H34" s="15">
        <f>H35+H36</f>
        <v>106.93453</v>
      </c>
      <c r="I34" s="56">
        <f t="shared" ref="I34:I40" si="5">H34/G34*100</f>
        <v>17.331366288492706</v>
      </c>
      <c r="J34" s="29"/>
    </row>
    <row r="35" spans="1:10" ht="21" customHeight="1" x14ac:dyDescent="0.25">
      <c r="A35" s="69"/>
      <c r="B35" s="97"/>
      <c r="C35" s="54"/>
      <c r="D35" s="54"/>
      <c r="E35" s="54"/>
      <c r="F35" s="12" t="s">
        <v>37</v>
      </c>
      <c r="G35" s="16">
        <f>G38+G41+G44</f>
        <v>0</v>
      </c>
      <c r="H35" s="16">
        <f>H38+H41+H44</f>
        <v>0</v>
      </c>
      <c r="I35" s="57"/>
      <c r="J35" s="29"/>
    </row>
    <row r="36" spans="1:10" ht="21" customHeight="1" x14ac:dyDescent="0.25">
      <c r="A36" s="46"/>
      <c r="B36" s="97"/>
      <c r="C36" s="55"/>
      <c r="D36" s="55"/>
      <c r="E36" s="55"/>
      <c r="F36" s="24" t="s">
        <v>39</v>
      </c>
      <c r="G36" s="16">
        <f>G39+G42+G45</f>
        <v>617</v>
      </c>
      <c r="H36" s="16">
        <f>H39+H42+H45</f>
        <v>106.93453</v>
      </c>
      <c r="I36" s="58"/>
      <c r="J36" s="29"/>
    </row>
    <row r="37" spans="1:10" ht="21" customHeight="1" x14ac:dyDescent="0.25">
      <c r="A37" s="68" t="s">
        <v>42</v>
      </c>
      <c r="B37" s="97" t="s">
        <v>59</v>
      </c>
      <c r="C37" s="53">
        <v>2016</v>
      </c>
      <c r="D37" s="53"/>
      <c r="E37" s="53"/>
      <c r="F37" s="13" t="s">
        <v>35</v>
      </c>
      <c r="G37" s="15">
        <f>G38+G39</f>
        <v>0</v>
      </c>
      <c r="H37" s="15">
        <f>H38+H39</f>
        <v>0</v>
      </c>
      <c r="I37" s="56" t="e">
        <f t="shared" si="5"/>
        <v>#DIV/0!</v>
      </c>
      <c r="J37" s="29"/>
    </row>
    <row r="38" spans="1:10" ht="21" customHeight="1" x14ac:dyDescent="0.25">
      <c r="A38" s="69"/>
      <c r="B38" s="97"/>
      <c r="C38" s="54"/>
      <c r="D38" s="54"/>
      <c r="E38" s="54"/>
      <c r="F38" s="12" t="s">
        <v>37</v>
      </c>
      <c r="G38" s="16"/>
      <c r="H38" s="16"/>
      <c r="I38" s="57"/>
      <c r="J38" s="29"/>
    </row>
    <row r="39" spans="1:10" ht="21" customHeight="1" x14ac:dyDescent="0.25">
      <c r="A39" s="46"/>
      <c r="B39" s="97"/>
      <c r="C39" s="55"/>
      <c r="D39" s="55"/>
      <c r="E39" s="55"/>
      <c r="F39" s="24" t="s">
        <v>39</v>
      </c>
      <c r="G39" s="16"/>
      <c r="H39" s="16"/>
      <c r="I39" s="58"/>
      <c r="J39" s="29"/>
    </row>
    <row r="40" spans="1:10" ht="21" customHeight="1" x14ac:dyDescent="0.25">
      <c r="A40" s="68" t="s">
        <v>43</v>
      </c>
      <c r="B40" s="97" t="s">
        <v>60</v>
      </c>
      <c r="C40" s="53">
        <v>2016</v>
      </c>
      <c r="D40" s="53"/>
      <c r="E40" s="53"/>
      <c r="F40" s="13" t="s">
        <v>35</v>
      </c>
      <c r="G40" s="15">
        <f>G41+G42</f>
        <v>248</v>
      </c>
      <c r="H40" s="15">
        <f>H41+H42</f>
        <v>42.048000000000002</v>
      </c>
      <c r="I40" s="56">
        <f t="shared" si="5"/>
        <v>16.954838709677418</v>
      </c>
      <c r="J40" s="29"/>
    </row>
    <row r="41" spans="1:10" ht="21" customHeight="1" x14ac:dyDescent="0.25">
      <c r="A41" s="69"/>
      <c r="B41" s="97"/>
      <c r="C41" s="54"/>
      <c r="D41" s="54"/>
      <c r="E41" s="54"/>
      <c r="F41" s="12" t="s">
        <v>37</v>
      </c>
      <c r="G41" s="16"/>
      <c r="H41" s="16"/>
      <c r="I41" s="57"/>
      <c r="J41" s="29"/>
    </row>
    <row r="42" spans="1:10" ht="21" customHeight="1" x14ac:dyDescent="0.25">
      <c r="A42" s="46"/>
      <c r="B42" s="97"/>
      <c r="C42" s="55"/>
      <c r="D42" s="55"/>
      <c r="E42" s="55"/>
      <c r="F42" s="24" t="s">
        <v>39</v>
      </c>
      <c r="G42" s="16">
        <v>248</v>
      </c>
      <c r="H42" s="16">
        <v>42.048000000000002</v>
      </c>
      <c r="I42" s="58"/>
      <c r="J42" s="29"/>
    </row>
    <row r="43" spans="1:10" ht="21" customHeight="1" x14ac:dyDescent="0.25">
      <c r="A43" s="68" t="s">
        <v>44</v>
      </c>
      <c r="B43" s="97" t="s">
        <v>61</v>
      </c>
      <c r="C43" s="53">
        <v>2016</v>
      </c>
      <c r="D43" s="53"/>
      <c r="E43" s="53"/>
      <c r="F43" s="13" t="s">
        <v>35</v>
      </c>
      <c r="G43" s="15">
        <f>G44+G45</f>
        <v>369</v>
      </c>
      <c r="H43" s="15">
        <f>H44+H45</f>
        <v>64.886529999999993</v>
      </c>
      <c r="I43" s="56">
        <f t="shared" ref="I43" si="6">H43/G43*100</f>
        <v>17.584425474254743</v>
      </c>
      <c r="J43" s="29"/>
    </row>
    <row r="44" spans="1:10" ht="21" customHeight="1" x14ac:dyDescent="0.25">
      <c r="A44" s="69"/>
      <c r="B44" s="97"/>
      <c r="C44" s="54"/>
      <c r="D44" s="54"/>
      <c r="E44" s="54"/>
      <c r="F44" s="12" t="s">
        <v>37</v>
      </c>
      <c r="G44" s="16"/>
      <c r="H44" s="16"/>
      <c r="I44" s="57"/>
      <c r="J44" s="29"/>
    </row>
    <row r="45" spans="1:10" ht="21" customHeight="1" x14ac:dyDescent="0.25">
      <c r="A45" s="46"/>
      <c r="B45" s="97"/>
      <c r="C45" s="55"/>
      <c r="D45" s="55"/>
      <c r="E45" s="55"/>
      <c r="F45" s="24" t="s">
        <v>39</v>
      </c>
      <c r="G45" s="16">
        <v>369</v>
      </c>
      <c r="H45" s="16">
        <v>64.886529999999993</v>
      </c>
      <c r="I45" s="58"/>
      <c r="J45" s="29"/>
    </row>
    <row r="46" spans="1:10" ht="21" customHeight="1" x14ac:dyDescent="0.25">
      <c r="A46" s="68" t="s">
        <v>45</v>
      </c>
      <c r="B46" s="97" t="s">
        <v>62</v>
      </c>
      <c r="C46" s="53">
        <v>2016</v>
      </c>
      <c r="D46" s="53"/>
      <c r="E46" s="53"/>
      <c r="F46" s="13" t="s">
        <v>35</v>
      </c>
      <c r="G46" s="15">
        <f>G47+G48</f>
        <v>538</v>
      </c>
      <c r="H46" s="15">
        <f>H47+H48</f>
        <v>380</v>
      </c>
      <c r="I46" s="56">
        <f t="shared" ref="I46" si="7">H46/G46*100</f>
        <v>70.631970260223056</v>
      </c>
      <c r="J46" s="29"/>
    </row>
    <row r="47" spans="1:10" ht="21" customHeight="1" x14ac:dyDescent="0.25">
      <c r="A47" s="69"/>
      <c r="B47" s="97"/>
      <c r="C47" s="54"/>
      <c r="D47" s="54"/>
      <c r="E47" s="54"/>
      <c r="F47" s="12" t="s">
        <v>37</v>
      </c>
      <c r="G47" s="16">
        <f>G50</f>
        <v>500</v>
      </c>
      <c r="H47" s="16">
        <f>H50</f>
        <v>353</v>
      </c>
      <c r="I47" s="57"/>
      <c r="J47" s="29"/>
    </row>
    <row r="48" spans="1:10" ht="21" customHeight="1" x14ac:dyDescent="0.25">
      <c r="A48" s="46"/>
      <c r="B48" s="97"/>
      <c r="C48" s="55"/>
      <c r="D48" s="55"/>
      <c r="E48" s="55"/>
      <c r="F48" s="24" t="s">
        <v>39</v>
      </c>
      <c r="G48" s="16">
        <f>G51</f>
        <v>38</v>
      </c>
      <c r="H48" s="16">
        <f>H51</f>
        <v>27</v>
      </c>
      <c r="I48" s="58"/>
      <c r="J48" s="29"/>
    </row>
    <row r="49" spans="1:10" ht="40.5" customHeight="1" x14ac:dyDescent="0.25">
      <c r="A49" s="68" t="s">
        <v>47</v>
      </c>
      <c r="B49" s="98" t="s">
        <v>63</v>
      </c>
      <c r="C49" s="53">
        <v>2016</v>
      </c>
      <c r="D49" s="53"/>
      <c r="E49" s="53"/>
      <c r="F49" s="13" t="s">
        <v>35</v>
      </c>
      <c r="G49" s="15">
        <f>G50+G51</f>
        <v>538</v>
      </c>
      <c r="H49" s="15">
        <f>H50+H51</f>
        <v>380</v>
      </c>
      <c r="I49" s="56">
        <f t="shared" ref="I49" si="8">H49/G49*100</f>
        <v>70.631970260223056</v>
      </c>
      <c r="J49" s="91"/>
    </row>
    <row r="50" spans="1:10" ht="21" customHeight="1" x14ac:dyDescent="0.25">
      <c r="A50" s="69"/>
      <c r="B50" s="99"/>
      <c r="C50" s="54"/>
      <c r="D50" s="54"/>
      <c r="E50" s="54"/>
      <c r="F50" s="12" t="s">
        <v>37</v>
      </c>
      <c r="G50" s="16">
        <v>500</v>
      </c>
      <c r="H50" s="16">
        <v>353</v>
      </c>
      <c r="I50" s="57"/>
      <c r="J50" s="91"/>
    </row>
    <row r="51" spans="1:10" ht="21" customHeight="1" x14ac:dyDescent="0.25">
      <c r="A51" s="46"/>
      <c r="B51" s="100"/>
      <c r="C51" s="55"/>
      <c r="D51" s="55"/>
      <c r="E51" s="55"/>
      <c r="F51" s="24" t="s">
        <v>39</v>
      </c>
      <c r="G51" s="16">
        <v>38</v>
      </c>
      <c r="H51" s="16">
        <v>27</v>
      </c>
      <c r="I51" s="58"/>
      <c r="J51" s="92"/>
    </row>
    <row r="52" spans="1:10" ht="25.5" customHeight="1" x14ac:dyDescent="0.25">
      <c r="A52" s="53">
        <v>5</v>
      </c>
      <c r="B52" s="70" t="s">
        <v>64</v>
      </c>
      <c r="C52" s="53">
        <v>2016</v>
      </c>
      <c r="D52" s="104"/>
      <c r="E52" s="104"/>
      <c r="F52" s="31" t="s">
        <v>48</v>
      </c>
      <c r="G52" s="14">
        <f>G53</f>
        <v>100</v>
      </c>
      <c r="H52" s="14">
        <f>H53</f>
        <v>0</v>
      </c>
      <c r="I52" s="56">
        <f>H52/G52*100</f>
        <v>0</v>
      </c>
      <c r="J52" s="104"/>
    </row>
    <row r="53" spans="1:10" ht="36.75" customHeight="1" x14ac:dyDescent="0.25">
      <c r="A53" s="103"/>
      <c r="B53" s="85"/>
      <c r="C53" s="55"/>
      <c r="D53" s="105"/>
      <c r="E53" s="105"/>
      <c r="F53" s="24" t="s">
        <v>39</v>
      </c>
      <c r="G53" s="30">
        <v>100</v>
      </c>
      <c r="H53" s="34"/>
      <c r="I53" s="58"/>
      <c r="J53" s="105"/>
    </row>
    <row r="54" spans="1:10" ht="15.75" x14ac:dyDescent="0.25">
      <c r="A54" s="101">
        <v>3</v>
      </c>
      <c r="B54" s="107" t="s">
        <v>93</v>
      </c>
      <c r="C54" s="53">
        <v>2016</v>
      </c>
      <c r="D54" s="53"/>
      <c r="E54" s="53"/>
      <c r="F54" s="13" t="s">
        <v>35</v>
      </c>
      <c r="G54" s="35">
        <f>G55+G56</f>
        <v>500</v>
      </c>
      <c r="H54" s="36">
        <f>H55+H56</f>
        <v>8</v>
      </c>
      <c r="I54" s="56">
        <f t="shared" ref="I54" si="9">H54/G54*100</f>
        <v>1.6</v>
      </c>
      <c r="J54" s="104"/>
    </row>
    <row r="55" spans="1:10" ht="15.75" x14ac:dyDescent="0.25">
      <c r="A55" s="101"/>
      <c r="B55" s="108"/>
      <c r="C55" s="54"/>
      <c r="D55" s="54"/>
      <c r="E55" s="54"/>
      <c r="F55" s="12" t="s">
        <v>37</v>
      </c>
      <c r="G55" s="37">
        <f>G58</f>
        <v>0</v>
      </c>
      <c r="H55" s="38">
        <f>H58</f>
        <v>0</v>
      </c>
      <c r="I55" s="57"/>
      <c r="J55" s="106"/>
    </row>
    <row r="56" spans="1:10" ht="31.5" x14ac:dyDescent="0.25">
      <c r="A56" s="101"/>
      <c r="B56" s="109"/>
      <c r="C56" s="55"/>
      <c r="D56" s="55"/>
      <c r="E56" s="55"/>
      <c r="F56" s="24" t="s">
        <v>39</v>
      </c>
      <c r="G56" s="37">
        <f>G59</f>
        <v>500</v>
      </c>
      <c r="H56" s="38">
        <f>H59</f>
        <v>8</v>
      </c>
      <c r="I56" s="58"/>
      <c r="J56" s="105"/>
    </row>
    <row r="57" spans="1:10" ht="15.75" x14ac:dyDescent="0.25">
      <c r="A57" s="102" t="s">
        <v>92</v>
      </c>
      <c r="B57" s="110" t="s">
        <v>91</v>
      </c>
      <c r="C57" s="53">
        <v>2016</v>
      </c>
      <c r="D57" s="53"/>
      <c r="E57" s="53"/>
      <c r="F57" s="13" t="s">
        <v>35</v>
      </c>
      <c r="G57" s="35">
        <f>G58+G59</f>
        <v>500</v>
      </c>
      <c r="H57" s="36">
        <f>H58+H59</f>
        <v>8</v>
      </c>
      <c r="I57" s="56">
        <f t="shared" ref="I57" si="10">H57/G57*100</f>
        <v>1.6</v>
      </c>
      <c r="J57" s="104"/>
    </row>
    <row r="58" spans="1:10" ht="15.75" x14ac:dyDescent="0.25">
      <c r="A58" s="102"/>
      <c r="B58" s="111"/>
      <c r="C58" s="54"/>
      <c r="D58" s="54"/>
      <c r="E58" s="54"/>
      <c r="F58" s="12" t="s">
        <v>37</v>
      </c>
      <c r="G58" s="37"/>
      <c r="H58" s="38"/>
      <c r="I58" s="57"/>
      <c r="J58" s="106"/>
    </row>
    <row r="59" spans="1:10" ht="31.5" x14ac:dyDescent="0.25">
      <c r="A59" s="102"/>
      <c r="B59" s="112"/>
      <c r="C59" s="55"/>
      <c r="D59" s="55"/>
      <c r="E59" s="55"/>
      <c r="F59" s="24" t="s">
        <v>39</v>
      </c>
      <c r="G59" s="37">
        <v>500</v>
      </c>
      <c r="H59" s="38">
        <v>8</v>
      </c>
      <c r="I59" s="58"/>
      <c r="J59" s="105"/>
    </row>
  </sheetData>
  <mergeCells count="122">
    <mergeCell ref="I54:I56"/>
    <mergeCell ref="I57:I59"/>
    <mergeCell ref="J49:J51"/>
    <mergeCell ref="J54:J56"/>
    <mergeCell ref="J57:J59"/>
    <mergeCell ref="J52:J53"/>
    <mergeCell ref="B54:B56"/>
    <mergeCell ref="B57:B59"/>
    <mergeCell ref="I52:I53"/>
    <mergeCell ref="A54:A56"/>
    <mergeCell ref="A57:A59"/>
    <mergeCell ref="C54:C56"/>
    <mergeCell ref="D54:D56"/>
    <mergeCell ref="E54:E56"/>
    <mergeCell ref="C57:C59"/>
    <mergeCell ref="D57:D59"/>
    <mergeCell ref="A52:A53"/>
    <mergeCell ref="B52:B53"/>
    <mergeCell ref="C52:C53"/>
    <mergeCell ref="D52:D53"/>
    <mergeCell ref="E52:E53"/>
    <mergeCell ref="E57:E59"/>
    <mergeCell ref="A49:A51"/>
    <mergeCell ref="B49:B51"/>
    <mergeCell ref="C49:C51"/>
    <mergeCell ref="D49:D51"/>
    <mergeCell ref="E49:E51"/>
    <mergeCell ref="I49:I51"/>
    <mergeCell ref="A46:A48"/>
    <mergeCell ref="B46:B48"/>
    <mergeCell ref="C46:C48"/>
    <mergeCell ref="D46:D48"/>
    <mergeCell ref="E46:E48"/>
    <mergeCell ref="I46:I48"/>
    <mergeCell ref="A43:A45"/>
    <mergeCell ref="B43:B45"/>
    <mergeCell ref="C43:C45"/>
    <mergeCell ref="D43:D45"/>
    <mergeCell ref="E43:E45"/>
    <mergeCell ref="I43:I45"/>
    <mergeCell ref="A40:A42"/>
    <mergeCell ref="B40:B42"/>
    <mergeCell ref="C40:C42"/>
    <mergeCell ref="D40:D42"/>
    <mergeCell ref="E40:E42"/>
    <mergeCell ref="I40:I42"/>
    <mergeCell ref="A37:A39"/>
    <mergeCell ref="B37:B39"/>
    <mergeCell ref="C37:C39"/>
    <mergeCell ref="D37:D39"/>
    <mergeCell ref="E37:E39"/>
    <mergeCell ref="I37:I39"/>
    <mergeCell ref="A34:A36"/>
    <mergeCell ref="B34:B36"/>
    <mergeCell ref="C34:C36"/>
    <mergeCell ref="D34:D36"/>
    <mergeCell ref="E34:E36"/>
    <mergeCell ref="I34:I36"/>
    <mergeCell ref="A31:A33"/>
    <mergeCell ref="B31:B33"/>
    <mergeCell ref="C31:C33"/>
    <mergeCell ref="D31:D33"/>
    <mergeCell ref="E31:E33"/>
    <mergeCell ref="I31:I33"/>
    <mergeCell ref="J25:J27"/>
    <mergeCell ref="A28:A30"/>
    <mergeCell ref="B28:B30"/>
    <mergeCell ref="C28:C30"/>
    <mergeCell ref="D28:D30"/>
    <mergeCell ref="E28:E30"/>
    <mergeCell ref="I28:I30"/>
    <mergeCell ref="J28:J30"/>
    <mergeCell ref="A25:A27"/>
    <mergeCell ref="B25:B27"/>
    <mergeCell ref="C25:C27"/>
    <mergeCell ref="D25:D27"/>
    <mergeCell ref="E25:E27"/>
    <mergeCell ref="I25:I27"/>
    <mergeCell ref="J17:J20"/>
    <mergeCell ref="A21:A24"/>
    <mergeCell ref="B21:B24"/>
    <mergeCell ref="C21:C24"/>
    <mergeCell ref="D21:D24"/>
    <mergeCell ref="E21:E24"/>
    <mergeCell ref="I21:I24"/>
    <mergeCell ref="A17:A20"/>
    <mergeCell ref="B17:B20"/>
    <mergeCell ref="C17:C20"/>
    <mergeCell ref="D17:D20"/>
    <mergeCell ref="E17:E20"/>
    <mergeCell ref="I17:I20"/>
    <mergeCell ref="J9:J12"/>
    <mergeCell ref="A13:A16"/>
    <mergeCell ref="B13:B16"/>
    <mergeCell ref="C13:C16"/>
    <mergeCell ref="D13:D16"/>
    <mergeCell ref="E13:E16"/>
    <mergeCell ref="I13:I16"/>
    <mergeCell ref="J13:J16"/>
    <mergeCell ref="A9:A12"/>
    <mergeCell ref="B9:B12"/>
    <mergeCell ref="C9:C12"/>
    <mergeCell ref="D9:D12"/>
    <mergeCell ref="E9:E12"/>
    <mergeCell ref="I9:I12"/>
    <mergeCell ref="J3:J4"/>
    <mergeCell ref="A5:A8"/>
    <mergeCell ref="B5:B8"/>
    <mergeCell ref="C5:C8"/>
    <mergeCell ref="D5:D8"/>
    <mergeCell ref="E5:E8"/>
    <mergeCell ref="I5:I8"/>
    <mergeCell ref="J5:J8"/>
    <mergeCell ref="B1:I1"/>
    <mergeCell ref="B2:I2"/>
    <mergeCell ref="A3:A4"/>
    <mergeCell ref="B3:B4"/>
    <mergeCell ref="C3:C4"/>
    <mergeCell ref="D3:D4"/>
    <mergeCell ref="E3:E4"/>
    <mergeCell ref="G3:H3"/>
    <mergeCell ref="I3:I4"/>
  </mergeCells>
  <pageMargins left="0.7" right="0.7" top="0.75" bottom="0.75" header="0.3" footer="0.3"/>
  <pageSetup paperSize="9" scale="74" orientation="landscape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topLeftCell="A19" zoomScaleNormal="100" zoomScaleSheetLayoutView="100" workbookViewId="0">
      <selection activeCell="B26" sqref="B26"/>
    </sheetView>
  </sheetViews>
  <sheetFormatPr defaultRowHeight="15" x14ac:dyDescent="0.25"/>
  <cols>
    <col min="1" max="1" width="4.28515625" customWidth="1"/>
    <col min="2" max="2" width="53.42578125" customWidth="1"/>
    <col min="3" max="3" width="9.85546875" customWidth="1"/>
    <col min="4" max="4" width="14" customWidth="1"/>
    <col min="5" max="5" width="14.7109375" customWidth="1"/>
    <col min="6" max="6" width="32" customWidth="1"/>
  </cols>
  <sheetData>
    <row r="1" spans="1:7" ht="66" customHeight="1" x14ac:dyDescent="0.25">
      <c r="A1" s="1"/>
      <c r="B1" s="62" t="s">
        <v>101</v>
      </c>
      <c r="C1" s="63"/>
      <c r="D1" s="63"/>
      <c r="E1" s="63"/>
      <c r="F1" s="63"/>
      <c r="G1" s="1"/>
    </row>
    <row r="2" spans="1:7" ht="57" customHeight="1" x14ac:dyDescent="0.25">
      <c r="A2" s="1"/>
      <c r="B2" s="113" t="s">
        <v>65</v>
      </c>
      <c r="C2" s="114"/>
      <c r="D2" s="114"/>
      <c r="E2" s="114"/>
      <c r="F2" s="114"/>
      <c r="G2" s="1"/>
    </row>
    <row r="3" spans="1:7" ht="101.25" customHeight="1" x14ac:dyDescent="0.25">
      <c r="A3" s="119" t="s">
        <v>15</v>
      </c>
      <c r="B3" s="119" t="s">
        <v>24</v>
      </c>
      <c r="C3" s="119" t="s">
        <v>25</v>
      </c>
      <c r="D3" s="119" t="s">
        <v>26</v>
      </c>
      <c r="E3" s="120"/>
      <c r="F3" s="119" t="s">
        <v>27</v>
      </c>
      <c r="G3" s="1"/>
    </row>
    <row r="4" spans="1:7" ht="47.25" customHeight="1" x14ac:dyDescent="0.25">
      <c r="A4" s="121"/>
      <c r="B4" s="121"/>
      <c r="C4" s="121"/>
      <c r="D4" s="3" t="s">
        <v>22</v>
      </c>
      <c r="E4" s="7" t="s">
        <v>28</v>
      </c>
      <c r="F4" s="121"/>
      <c r="G4" s="1"/>
    </row>
    <row r="5" spans="1:7" ht="15.75" x14ac:dyDescent="0.25">
      <c r="A5" s="115" t="s">
        <v>65</v>
      </c>
      <c r="B5" s="116"/>
      <c r="C5" s="116"/>
      <c r="D5" s="116"/>
      <c r="E5" s="116"/>
      <c r="F5" s="116"/>
      <c r="G5" s="1"/>
    </row>
    <row r="6" spans="1:7" ht="38.25" customHeight="1" x14ac:dyDescent="0.25">
      <c r="A6" s="3">
        <v>1</v>
      </c>
      <c r="B6" s="9" t="s">
        <v>67</v>
      </c>
      <c r="C6" s="7" t="s">
        <v>68</v>
      </c>
      <c r="D6" s="3">
        <v>21.9</v>
      </c>
      <c r="E6" s="3">
        <v>21.9</v>
      </c>
      <c r="F6" s="50"/>
      <c r="G6" s="1"/>
    </row>
    <row r="7" spans="1:7" ht="39" customHeight="1" x14ac:dyDescent="0.25">
      <c r="A7" s="3">
        <v>2</v>
      </c>
      <c r="B7" s="9" t="s">
        <v>69</v>
      </c>
      <c r="C7" s="7" t="s">
        <v>70</v>
      </c>
      <c r="D7" s="3">
        <v>95</v>
      </c>
      <c r="E7" s="3">
        <v>98</v>
      </c>
      <c r="F7" s="79"/>
      <c r="G7" s="1"/>
    </row>
    <row r="8" spans="1:7" ht="46.5" customHeight="1" x14ac:dyDescent="0.25">
      <c r="A8" s="3">
        <v>3</v>
      </c>
      <c r="B8" s="10" t="s">
        <v>71</v>
      </c>
      <c r="C8" s="7" t="s">
        <v>70</v>
      </c>
      <c r="D8" s="3">
        <v>1.81</v>
      </c>
      <c r="E8" s="3">
        <v>1.81</v>
      </c>
      <c r="F8" s="79"/>
      <c r="G8" s="1"/>
    </row>
    <row r="9" spans="1:7" ht="67.5" customHeight="1" x14ac:dyDescent="0.25">
      <c r="A9" s="3">
        <v>4</v>
      </c>
      <c r="B9" s="10" t="s">
        <v>72</v>
      </c>
      <c r="C9" s="7" t="s">
        <v>73</v>
      </c>
      <c r="D9" s="3">
        <v>22.3</v>
      </c>
      <c r="E9" s="3">
        <v>22.3</v>
      </c>
      <c r="F9" s="79"/>
      <c r="G9" s="1"/>
    </row>
    <row r="10" spans="1:7" ht="41.25" customHeight="1" x14ac:dyDescent="0.25">
      <c r="A10" s="3">
        <v>5</v>
      </c>
      <c r="B10" s="19" t="s">
        <v>74</v>
      </c>
      <c r="C10" s="7" t="s">
        <v>75</v>
      </c>
      <c r="D10" s="33" t="s">
        <v>90</v>
      </c>
      <c r="E10" s="3" t="s">
        <v>90</v>
      </c>
      <c r="F10" s="80"/>
      <c r="G10" s="1"/>
    </row>
    <row r="11" spans="1:7" ht="45.75" customHeight="1" x14ac:dyDescent="0.25">
      <c r="A11" s="119" t="s">
        <v>76</v>
      </c>
      <c r="B11" s="122"/>
      <c r="C11" s="122"/>
      <c r="D11" s="122"/>
      <c r="E11" s="122"/>
      <c r="F11" s="122"/>
      <c r="G11" s="1"/>
    </row>
    <row r="12" spans="1:7" ht="45.75" customHeight="1" x14ac:dyDescent="0.25">
      <c r="A12" s="3">
        <v>6</v>
      </c>
      <c r="B12" s="10" t="s">
        <v>77</v>
      </c>
      <c r="C12" s="7" t="s">
        <v>78</v>
      </c>
      <c r="D12" s="3" t="s">
        <v>90</v>
      </c>
      <c r="E12" s="3" t="s">
        <v>90</v>
      </c>
      <c r="F12" s="18"/>
      <c r="G12" s="1"/>
    </row>
    <row r="13" spans="1:7" ht="45.75" customHeight="1" x14ac:dyDescent="0.25">
      <c r="A13" s="3">
        <v>7</v>
      </c>
      <c r="B13" s="10" t="s">
        <v>79</v>
      </c>
      <c r="C13" s="7" t="s">
        <v>75</v>
      </c>
      <c r="D13" s="3" t="s">
        <v>90</v>
      </c>
      <c r="E13" s="3" t="s">
        <v>90</v>
      </c>
      <c r="F13" s="18"/>
      <c r="G13" s="1"/>
    </row>
    <row r="14" spans="1:7" ht="45.75" customHeight="1" x14ac:dyDescent="0.25">
      <c r="A14" s="119" t="s">
        <v>80</v>
      </c>
      <c r="B14" s="123"/>
      <c r="C14" s="123"/>
      <c r="D14" s="123"/>
      <c r="E14" s="123"/>
      <c r="F14" s="123"/>
      <c r="G14" s="1"/>
    </row>
    <row r="15" spans="1:7" ht="45.75" customHeight="1" x14ac:dyDescent="0.25">
      <c r="A15" s="3">
        <v>8</v>
      </c>
      <c r="B15" s="19" t="s">
        <v>81</v>
      </c>
      <c r="C15" s="7" t="s">
        <v>75</v>
      </c>
      <c r="D15" s="3" t="s">
        <v>90</v>
      </c>
      <c r="E15" s="3" t="s">
        <v>90</v>
      </c>
      <c r="F15" s="18"/>
      <c r="G15" s="1"/>
    </row>
    <row r="16" spans="1:7" ht="45.75" customHeight="1" x14ac:dyDescent="0.25">
      <c r="A16" s="3">
        <v>9</v>
      </c>
      <c r="B16" s="19" t="s">
        <v>82</v>
      </c>
      <c r="C16" s="7" t="s">
        <v>75</v>
      </c>
      <c r="D16" s="3" t="s">
        <v>90</v>
      </c>
      <c r="E16" s="3" t="s">
        <v>90</v>
      </c>
      <c r="F16" s="18"/>
      <c r="G16" s="1"/>
    </row>
    <row r="17" spans="1:7" ht="45.75" customHeight="1" x14ac:dyDescent="0.25">
      <c r="A17" s="3">
        <v>10</v>
      </c>
      <c r="B17" s="19" t="s">
        <v>83</v>
      </c>
      <c r="C17" s="7" t="s">
        <v>75</v>
      </c>
      <c r="D17" s="3">
        <v>2</v>
      </c>
      <c r="E17" s="3">
        <v>1</v>
      </c>
      <c r="F17" s="9"/>
      <c r="G17" s="1"/>
    </row>
    <row r="18" spans="1:7" ht="45.75" customHeight="1" x14ac:dyDescent="0.25">
      <c r="A18" s="3">
        <v>11</v>
      </c>
      <c r="B18" s="19" t="s">
        <v>84</v>
      </c>
      <c r="C18" s="7" t="s">
        <v>75</v>
      </c>
      <c r="D18" s="3" t="s">
        <v>90</v>
      </c>
      <c r="E18" s="3" t="s">
        <v>90</v>
      </c>
      <c r="F18" s="18"/>
      <c r="G18" s="1"/>
    </row>
    <row r="19" spans="1:7" ht="45.75" customHeight="1" x14ac:dyDescent="0.25">
      <c r="A19" s="3">
        <v>12</v>
      </c>
      <c r="B19" s="19" t="s">
        <v>85</v>
      </c>
      <c r="C19" s="7" t="s">
        <v>75</v>
      </c>
      <c r="D19" s="3">
        <v>1</v>
      </c>
      <c r="E19" s="3">
        <v>1</v>
      </c>
      <c r="F19" s="9"/>
      <c r="G19" s="1"/>
    </row>
    <row r="20" spans="1:7" ht="45.75" customHeight="1" x14ac:dyDescent="0.25">
      <c r="A20" s="3">
        <v>13</v>
      </c>
      <c r="B20" s="19" t="s">
        <v>86</v>
      </c>
      <c r="C20" s="7" t="s">
        <v>75</v>
      </c>
      <c r="D20" s="3" t="s">
        <v>90</v>
      </c>
      <c r="E20" s="3" t="s">
        <v>90</v>
      </c>
      <c r="F20" s="9"/>
      <c r="G20" s="1"/>
    </row>
    <row r="21" spans="1:7" ht="45.75" customHeight="1" x14ac:dyDescent="0.25">
      <c r="A21" s="3">
        <v>14</v>
      </c>
      <c r="B21" s="19" t="s">
        <v>87</v>
      </c>
      <c r="C21" s="7" t="s">
        <v>75</v>
      </c>
      <c r="D21" s="3" t="s">
        <v>90</v>
      </c>
      <c r="E21" s="3" t="s">
        <v>90</v>
      </c>
      <c r="F21" s="9"/>
      <c r="G21" s="1"/>
    </row>
    <row r="22" spans="1:7" ht="45.75" customHeight="1" x14ac:dyDescent="0.25">
      <c r="A22" s="3">
        <v>15</v>
      </c>
      <c r="B22" s="19" t="s">
        <v>88</v>
      </c>
      <c r="C22" s="7" t="s">
        <v>75</v>
      </c>
      <c r="D22" s="3" t="s">
        <v>90</v>
      </c>
      <c r="E22" s="3" t="s">
        <v>90</v>
      </c>
      <c r="F22" s="9"/>
      <c r="G22" s="1"/>
    </row>
    <row r="23" spans="1:7" ht="45.75" customHeight="1" x14ac:dyDescent="0.25">
      <c r="A23" s="3">
        <v>16</v>
      </c>
      <c r="B23" s="19" t="s">
        <v>89</v>
      </c>
      <c r="C23" s="7" t="s">
        <v>75</v>
      </c>
      <c r="D23" s="3">
        <v>60</v>
      </c>
      <c r="E23" s="3">
        <v>60</v>
      </c>
      <c r="F23" s="9"/>
      <c r="G23" s="1"/>
    </row>
    <row r="24" spans="1:7" ht="36.75" customHeight="1" x14ac:dyDescent="0.25">
      <c r="A24" s="124" t="s">
        <v>109</v>
      </c>
      <c r="B24" s="125"/>
      <c r="C24" s="125"/>
      <c r="D24" s="125"/>
      <c r="E24" s="125"/>
      <c r="F24" s="125"/>
      <c r="G24" s="1"/>
    </row>
    <row r="25" spans="1:7" ht="45.75" customHeight="1" x14ac:dyDescent="0.25">
      <c r="A25" s="3">
        <v>17</v>
      </c>
      <c r="B25" s="19" t="s">
        <v>107</v>
      </c>
      <c r="C25" s="41" t="s">
        <v>108</v>
      </c>
      <c r="D25" s="3" t="s">
        <v>90</v>
      </c>
      <c r="E25" s="3" t="s">
        <v>90</v>
      </c>
      <c r="F25" s="9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30" customHeight="1" x14ac:dyDescent="0.25">
      <c r="A27" s="8" t="s">
        <v>29</v>
      </c>
      <c r="B27" s="117" t="s">
        <v>30</v>
      </c>
      <c r="C27" s="118"/>
      <c r="D27" s="118"/>
      <c r="E27" s="118"/>
      <c r="F27" s="118"/>
      <c r="G27" s="1"/>
    </row>
    <row r="28" spans="1:7" ht="15.75" x14ac:dyDescent="0.25">
      <c r="A28" s="1"/>
      <c r="B28" s="1" t="s">
        <v>113</v>
      </c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</sheetData>
  <mergeCells count="13">
    <mergeCell ref="B1:F1"/>
    <mergeCell ref="B2:F2"/>
    <mergeCell ref="A5:F5"/>
    <mergeCell ref="B27:F27"/>
    <mergeCell ref="D3:E3"/>
    <mergeCell ref="A3:A4"/>
    <mergeCell ref="B3:B4"/>
    <mergeCell ref="C3:C4"/>
    <mergeCell ref="F3:F4"/>
    <mergeCell ref="A11:F11"/>
    <mergeCell ref="A14:F14"/>
    <mergeCell ref="F6:F10"/>
    <mergeCell ref="A24:F24"/>
  </mergeCells>
  <pageMargins left="0.7" right="0.7" top="0.75" bottom="0.75" header="0.3" footer="0.3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view="pageBreakPreview" zoomScaleNormal="100" zoomScaleSheetLayoutView="100" workbookViewId="0">
      <selection activeCell="B67" sqref="B67"/>
    </sheetView>
  </sheetViews>
  <sheetFormatPr defaultRowHeight="15" x14ac:dyDescent="0.25"/>
  <cols>
    <col min="1" max="1" width="7.42578125" customWidth="1"/>
    <col min="2" max="2" width="51.28515625" customWidth="1"/>
    <col min="3" max="3" width="11.7109375" customWidth="1"/>
    <col min="4" max="4" width="10.28515625" customWidth="1"/>
    <col min="5" max="5" width="11.42578125" customWidth="1"/>
    <col min="6" max="6" width="22.140625" customWidth="1"/>
    <col min="7" max="7" width="12.7109375" customWidth="1"/>
    <col min="8" max="9" width="13" customWidth="1"/>
    <col min="10" max="10" width="19.5703125" customWidth="1"/>
  </cols>
  <sheetData>
    <row r="1" spans="1:10" ht="44.25" customHeight="1" x14ac:dyDescent="0.25">
      <c r="A1" s="1"/>
      <c r="B1" s="62" t="s">
        <v>98</v>
      </c>
      <c r="C1" s="63"/>
      <c r="D1" s="63"/>
      <c r="E1" s="63"/>
      <c r="F1" s="63"/>
      <c r="G1" s="63"/>
      <c r="H1" s="63"/>
      <c r="I1" s="63"/>
      <c r="J1" s="1"/>
    </row>
    <row r="2" spans="1:10" ht="21.75" customHeight="1" x14ac:dyDescent="0.25">
      <c r="A2" s="1"/>
      <c r="B2" s="64" t="s">
        <v>65</v>
      </c>
      <c r="C2" s="65"/>
      <c r="D2" s="65"/>
      <c r="E2" s="65"/>
      <c r="F2" s="65"/>
      <c r="G2" s="65"/>
      <c r="H2" s="65"/>
      <c r="I2" s="65"/>
      <c r="J2" s="1"/>
    </row>
    <row r="3" spans="1:10" ht="94.5" customHeight="1" x14ac:dyDescent="0.25">
      <c r="A3" s="45" t="s">
        <v>15</v>
      </c>
      <c r="B3" s="45" t="s">
        <v>16</v>
      </c>
      <c r="C3" s="45" t="s">
        <v>17</v>
      </c>
      <c r="D3" s="45" t="s">
        <v>18</v>
      </c>
      <c r="E3" s="45" t="s">
        <v>19</v>
      </c>
      <c r="F3" s="11"/>
      <c r="G3" s="66" t="s">
        <v>20</v>
      </c>
      <c r="H3" s="67"/>
      <c r="I3" s="45" t="s">
        <v>38</v>
      </c>
      <c r="J3" s="45" t="s">
        <v>21</v>
      </c>
    </row>
    <row r="4" spans="1:10" ht="15.75" x14ac:dyDescent="0.25">
      <c r="A4" s="49"/>
      <c r="B4" s="46"/>
      <c r="C4" s="46"/>
      <c r="D4" s="46"/>
      <c r="E4" s="46"/>
      <c r="F4" s="6"/>
      <c r="G4" s="3" t="s">
        <v>22</v>
      </c>
      <c r="H4" s="3" t="s">
        <v>23</v>
      </c>
      <c r="I4" s="46"/>
      <c r="J4" s="46"/>
    </row>
    <row r="5" spans="1:10" ht="19.5" customHeight="1" x14ac:dyDescent="0.25">
      <c r="A5" s="47"/>
      <c r="B5" s="50" t="s">
        <v>49</v>
      </c>
      <c r="C5" s="53"/>
      <c r="D5" s="53"/>
      <c r="E5" s="53"/>
      <c r="F5" s="13" t="s">
        <v>35</v>
      </c>
      <c r="G5" s="15">
        <f>G6+G7+G8</f>
        <v>2826.39</v>
      </c>
      <c r="H5" s="15">
        <f>H6+H7+H8</f>
        <v>2319.5295299999998</v>
      </c>
      <c r="I5" s="56">
        <f>H5/G5*100</f>
        <v>82.066860199760114</v>
      </c>
      <c r="J5" s="59"/>
    </row>
    <row r="6" spans="1:10" ht="21" customHeight="1" x14ac:dyDescent="0.25">
      <c r="A6" s="48"/>
      <c r="B6" s="51"/>
      <c r="C6" s="54"/>
      <c r="D6" s="54"/>
      <c r="E6" s="54"/>
      <c r="F6" s="12" t="s">
        <v>36</v>
      </c>
      <c r="G6" s="16">
        <f>G10</f>
        <v>0</v>
      </c>
      <c r="H6" s="16">
        <f>H10</f>
        <v>0</v>
      </c>
      <c r="I6" s="57"/>
      <c r="J6" s="60"/>
    </row>
    <row r="7" spans="1:10" ht="18.75" customHeight="1" x14ac:dyDescent="0.25">
      <c r="A7" s="48"/>
      <c r="B7" s="51"/>
      <c r="C7" s="54"/>
      <c r="D7" s="54"/>
      <c r="E7" s="54"/>
      <c r="F7" s="12" t="s">
        <v>37</v>
      </c>
      <c r="G7" s="16">
        <f>G11+G26+G58</f>
        <v>500</v>
      </c>
      <c r="H7" s="16">
        <f>H11+H26+H58</f>
        <v>353</v>
      </c>
      <c r="I7" s="57"/>
      <c r="J7" s="60"/>
    </row>
    <row r="8" spans="1:10" ht="31.5" customHeight="1" x14ac:dyDescent="0.25">
      <c r="A8" s="49"/>
      <c r="B8" s="52"/>
      <c r="C8" s="55"/>
      <c r="D8" s="55"/>
      <c r="E8" s="55"/>
      <c r="F8" s="24" t="s">
        <v>39</v>
      </c>
      <c r="G8" s="16">
        <f>G12+G27+G59</f>
        <v>2326.39</v>
      </c>
      <c r="H8" s="16">
        <f>H12+H27+H59</f>
        <v>1966.5295299999998</v>
      </c>
      <c r="I8" s="58"/>
      <c r="J8" s="61"/>
    </row>
    <row r="9" spans="1:10" ht="18.75" customHeight="1" x14ac:dyDescent="0.25">
      <c r="A9" s="68">
        <v>1</v>
      </c>
      <c r="B9" s="70" t="s">
        <v>50</v>
      </c>
      <c r="C9" s="53">
        <v>2016</v>
      </c>
      <c r="D9" s="53">
        <v>2016</v>
      </c>
      <c r="E9" s="53"/>
      <c r="F9" s="13" t="s">
        <v>35</v>
      </c>
      <c r="G9" s="14">
        <f>G10+G11+G12</f>
        <v>1354.6</v>
      </c>
      <c r="H9" s="14">
        <f>H10+H11+H12</f>
        <v>1349.6</v>
      </c>
      <c r="I9" s="56">
        <f>H9/G9*100</f>
        <v>99.630887346818255</v>
      </c>
      <c r="J9" s="50"/>
    </row>
    <row r="10" spans="1:10" ht="18" customHeight="1" x14ac:dyDescent="0.25">
      <c r="A10" s="69"/>
      <c r="B10" s="71"/>
      <c r="C10" s="54"/>
      <c r="D10" s="54"/>
      <c r="E10" s="54"/>
      <c r="F10" s="12" t="s">
        <v>36</v>
      </c>
      <c r="G10" s="17">
        <f t="shared" ref="G10:H12" si="0">G14</f>
        <v>0</v>
      </c>
      <c r="H10" s="17">
        <f t="shared" si="0"/>
        <v>0</v>
      </c>
      <c r="I10" s="57"/>
      <c r="J10" s="51"/>
    </row>
    <row r="11" spans="1:10" ht="20.25" customHeight="1" x14ac:dyDescent="0.25">
      <c r="A11" s="69"/>
      <c r="B11" s="71"/>
      <c r="C11" s="54"/>
      <c r="D11" s="54"/>
      <c r="E11" s="54"/>
      <c r="F11" s="12" t="s">
        <v>37</v>
      </c>
      <c r="G11" s="17">
        <f t="shared" si="0"/>
        <v>0</v>
      </c>
      <c r="H11" s="17">
        <f t="shared" si="0"/>
        <v>0</v>
      </c>
      <c r="I11" s="57"/>
      <c r="J11" s="51"/>
    </row>
    <row r="12" spans="1:10" ht="29.25" customHeight="1" x14ac:dyDescent="0.25">
      <c r="A12" s="46"/>
      <c r="B12" s="72"/>
      <c r="C12" s="55"/>
      <c r="D12" s="55"/>
      <c r="E12" s="55"/>
      <c r="F12" s="24" t="s">
        <v>39</v>
      </c>
      <c r="G12" s="17">
        <f t="shared" si="0"/>
        <v>1354.6</v>
      </c>
      <c r="H12" s="17">
        <f t="shared" si="0"/>
        <v>1349.6</v>
      </c>
      <c r="I12" s="58"/>
      <c r="J12" s="52"/>
    </row>
    <row r="13" spans="1:10" ht="21" customHeight="1" x14ac:dyDescent="0.25">
      <c r="A13" s="68" t="s">
        <v>31</v>
      </c>
      <c r="B13" s="70" t="s">
        <v>51</v>
      </c>
      <c r="C13" s="53">
        <v>2016</v>
      </c>
      <c r="D13" s="53">
        <v>2016</v>
      </c>
      <c r="E13" s="53"/>
      <c r="F13" s="13" t="s">
        <v>35</v>
      </c>
      <c r="G13" s="15">
        <f>G14+G15+G16</f>
        <v>1354.6</v>
      </c>
      <c r="H13" s="15">
        <f>H14+H15+H16</f>
        <v>1349.6</v>
      </c>
      <c r="I13" s="73">
        <f>H13/G13*100</f>
        <v>99.630887346818255</v>
      </c>
      <c r="J13" s="76"/>
    </row>
    <row r="14" spans="1:10" ht="21.75" customHeight="1" x14ac:dyDescent="0.25">
      <c r="A14" s="69"/>
      <c r="B14" s="71"/>
      <c r="C14" s="54"/>
      <c r="D14" s="54"/>
      <c r="E14" s="54"/>
      <c r="F14" s="12" t="s">
        <v>36</v>
      </c>
      <c r="G14" s="16">
        <f t="shared" ref="G14:H16" si="1">G18+G22</f>
        <v>0</v>
      </c>
      <c r="H14" s="16">
        <f t="shared" si="1"/>
        <v>0</v>
      </c>
      <c r="I14" s="74"/>
      <c r="J14" s="77"/>
    </row>
    <row r="15" spans="1:10" ht="21.75" customHeight="1" x14ac:dyDescent="0.25">
      <c r="A15" s="69"/>
      <c r="B15" s="71"/>
      <c r="C15" s="54"/>
      <c r="D15" s="54"/>
      <c r="E15" s="54"/>
      <c r="F15" s="12" t="s">
        <v>37</v>
      </c>
      <c r="G15" s="22">
        <f t="shared" si="1"/>
        <v>0</v>
      </c>
      <c r="H15" s="22">
        <f t="shared" si="1"/>
        <v>0</v>
      </c>
      <c r="I15" s="74"/>
      <c r="J15" s="77"/>
    </row>
    <row r="16" spans="1:10" ht="33" customHeight="1" x14ac:dyDescent="0.25">
      <c r="A16" s="46"/>
      <c r="B16" s="72"/>
      <c r="C16" s="55"/>
      <c r="D16" s="55"/>
      <c r="E16" s="55"/>
      <c r="F16" s="24" t="s">
        <v>39</v>
      </c>
      <c r="G16" s="16">
        <f t="shared" si="1"/>
        <v>1354.6</v>
      </c>
      <c r="H16" s="16">
        <f t="shared" si="1"/>
        <v>1349.6</v>
      </c>
      <c r="I16" s="75"/>
      <c r="J16" s="78"/>
    </row>
    <row r="17" spans="1:10" ht="20.25" customHeight="1" x14ac:dyDescent="0.25">
      <c r="A17" s="68" t="s">
        <v>32</v>
      </c>
      <c r="B17" s="70" t="s">
        <v>52</v>
      </c>
      <c r="C17" s="53">
        <v>2016</v>
      </c>
      <c r="D17" s="53">
        <v>2016</v>
      </c>
      <c r="E17" s="53"/>
      <c r="F17" s="13" t="s">
        <v>35</v>
      </c>
      <c r="G17" s="15">
        <f>G18+G19+G20</f>
        <v>679.6</v>
      </c>
      <c r="H17" s="15">
        <f>H18+H19+H20</f>
        <v>677.28476999999998</v>
      </c>
      <c r="I17" s="73">
        <f>H17/G17*100</f>
        <v>99.659324602707471</v>
      </c>
      <c r="J17" s="76"/>
    </row>
    <row r="18" spans="1:10" ht="21" customHeight="1" x14ac:dyDescent="0.25">
      <c r="A18" s="81"/>
      <c r="B18" s="71"/>
      <c r="C18" s="69"/>
      <c r="D18" s="69"/>
      <c r="E18" s="69"/>
      <c r="F18" s="12" t="s">
        <v>36</v>
      </c>
      <c r="G18" s="16"/>
      <c r="H18" s="16"/>
      <c r="I18" s="74"/>
      <c r="J18" s="79"/>
    </row>
    <row r="19" spans="1:10" ht="19.5" customHeight="1" x14ac:dyDescent="0.25">
      <c r="A19" s="81"/>
      <c r="B19" s="71"/>
      <c r="C19" s="69"/>
      <c r="D19" s="69"/>
      <c r="E19" s="69"/>
      <c r="F19" s="12" t="s">
        <v>37</v>
      </c>
      <c r="G19" s="16"/>
      <c r="H19" s="16"/>
      <c r="I19" s="74"/>
      <c r="J19" s="79"/>
    </row>
    <row r="20" spans="1:10" ht="34.5" customHeight="1" x14ac:dyDescent="0.25">
      <c r="A20" s="86"/>
      <c r="B20" s="72"/>
      <c r="C20" s="46"/>
      <c r="D20" s="46"/>
      <c r="E20" s="46"/>
      <c r="F20" s="24" t="s">
        <v>39</v>
      </c>
      <c r="G20" s="16">
        <v>679.6</v>
      </c>
      <c r="H20" s="16">
        <f>477.68477+199.6</f>
        <v>677.28476999999998</v>
      </c>
      <c r="I20" s="75"/>
      <c r="J20" s="80"/>
    </row>
    <row r="21" spans="1:10" ht="18.75" customHeight="1" x14ac:dyDescent="0.25">
      <c r="A21" s="68" t="s">
        <v>33</v>
      </c>
      <c r="B21" s="70" t="s">
        <v>53</v>
      </c>
      <c r="C21" s="53">
        <v>2016</v>
      </c>
      <c r="D21" s="53">
        <v>2016</v>
      </c>
      <c r="E21" s="53"/>
      <c r="F21" s="13" t="s">
        <v>35</v>
      </c>
      <c r="G21" s="15">
        <f>G22+G23+G24</f>
        <v>675</v>
      </c>
      <c r="H21" s="15">
        <f>H22+H23+H24</f>
        <v>672.31523000000004</v>
      </c>
      <c r="I21" s="56">
        <f>H21/G21*100</f>
        <v>99.602256296296304</v>
      </c>
      <c r="J21" s="25"/>
    </row>
    <row r="22" spans="1:10" ht="22.5" customHeight="1" x14ac:dyDescent="0.25">
      <c r="A22" s="81"/>
      <c r="B22" s="84"/>
      <c r="C22" s="69"/>
      <c r="D22" s="69"/>
      <c r="E22" s="69"/>
      <c r="F22" s="12" t="s">
        <v>36</v>
      </c>
      <c r="G22" s="16"/>
      <c r="H22" s="16"/>
      <c r="I22" s="57"/>
      <c r="J22" s="25"/>
    </row>
    <row r="23" spans="1:10" ht="19.5" customHeight="1" x14ac:dyDescent="0.25">
      <c r="A23" s="82"/>
      <c r="B23" s="84"/>
      <c r="C23" s="69"/>
      <c r="D23" s="69"/>
      <c r="E23" s="69"/>
      <c r="F23" s="12" t="s">
        <v>37</v>
      </c>
      <c r="G23" s="16"/>
      <c r="H23" s="16"/>
      <c r="I23" s="57"/>
      <c r="J23" s="25"/>
    </row>
    <row r="24" spans="1:10" ht="36.75" customHeight="1" x14ac:dyDescent="0.25">
      <c r="A24" s="83"/>
      <c r="B24" s="85"/>
      <c r="C24" s="46"/>
      <c r="D24" s="46"/>
      <c r="E24" s="46"/>
      <c r="F24" s="24" t="s">
        <v>39</v>
      </c>
      <c r="G24" s="16">
        <v>675</v>
      </c>
      <c r="H24" s="16">
        <f>20+652.31523</f>
        <v>672.31523000000004</v>
      </c>
      <c r="I24" s="58"/>
      <c r="J24" s="25"/>
    </row>
    <row r="25" spans="1:10" ht="20.25" customHeight="1" x14ac:dyDescent="0.25">
      <c r="A25" s="68" t="s">
        <v>55</v>
      </c>
      <c r="B25" s="50" t="s">
        <v>54</v>
      </c>
      <c r="C25" s="53">
        <v>2016</v>
      </c>
      <c r="D25" s="53">
        <v>2016</v>
      </c>
      <c r="E25" s="53"/>
      <c r="F25" s="13" t="s">
        <v>35</v>
      </c>
      <c r="G25" s="14">
        <f>G26+G27</f>
        <v>1463.79</v>
      </c>
      <c r="H25" s="14">
        <f>H26+H27</f>
        <v>961.92953</v>
      </c>
      <c r="I25" s="56">
        <f t="shared" ref="I25" si="2">H25/G25*100</f>
        <v>65.714995320366995</v>
      </c>
      <c r="J25" s="90"/>
    </row>
    <row r="26" spans="1:10" ht="22.5" customHeight="1" x14ac:dyDescent="0.25">
      <c r="A26" s="69"/>
      <c r="B26" s="95"/>
      <c r="C26" s="54"/>
      <c r="D26" s="54"/>
      <c r="E26" s="54"/>
      <c r="F26" s="12" t="s">
        <v>37</v>
      </c>
      <c r="G26" s="16">
        <f>G29+G50</f>
        <v>500</v>
      </c>
      <c r="H26" s="16">
        <f>H29+H50</f>
        <v>353</v>
      </c>
      <c r="I26" s="57"/>
      <c r="J26" s="91"/>
    </row>
    <row r="27" spans="1:10" ht="31.5" customHeight="1" x14ac:dyDescent="0.25">
      <c r="A27" s="46"/>
      <c r="B27" s="96"/>
      <c r="C27" s="55"/>
      <c r="D27" s="55"/>
      <c r="E27" s="55"/>
      <c r="F27" s="24" t="s">
        <v>39</v>
      </c>
      <c r="G27" s="16">
        <f>G30+G56+G51</f>
        <v>963.79</v>
      </c>
      <c r="H27" s="16">
        <f>H30+H56+H51</f>
        <v>608.92953</v>
      </c>
      <c r="I27" s="58"/>
      <c r="J27" s="92"/>
    </row>
    <row r="28" spans="1:10" ht="167.25" customHeight="1" x14ac:dyDescent="0.25">
      <c r="A28" s="68" t="s">
        <v>94</v>
      </c>
      <c r="B28" s="110" t="s">
        <v>56</v>
      </c>
      <c r="C28" s="53">
        <v>2016</v>
      </c>
      <c r="D28" s="53">
        <v>2016</v>
      </c>
      <c r="E28" s="53"/>
      <c r="F28" s="13" t="s">
        <v>35</v>
      </c>
      <c r="G28" s="14">
        <f>G29+G30</f>
        <v>825.79</v>
      </c>
      <c r="H28" s="14">
        <f>H29+H30</f>
        <v>481.92953</v>
      </c>
      <c r="I28" s="56">
        <f t="shared" ref="I28" si="3">H28/G28*100</f>
        <v>58.359816660410033</v>
      </c>
      <c r="J28" s="90"/>
    </row>
    <row r="29" spans="1:10" ht="21.75" customHeight="1" x14ac:dyDescent="0.25">
      <c r="A29" s="69"/>
      <c r="B29" s="99"/>
      <c r="C29" s="54"/>
      <c r="D29" s="54"/>
      <c r="E29" s="54"/>
      <c r="F29" s="12" t="s">
        <v>37</v>
      </c>
      <c r="G29" s="16">
        <f>G35+G38</f>
        <v>0</v>
      </c>
      <c r="H29" s="16">
        <f>H35+H38</f>
        <v>0</v>
      </c>
      <c r="I29" s="57"/>
      <c r="J29" s="91"/>
    </row>
    <row r="30" spans="1:10" ht="21" customHeight="1" x14ac:dyDescent="0.25">
      <c r="A30" s="46"/>
      <c r="B30" s="100"/>
      <c r="C30" s="55"/>
      <c r="D30" s="55"/>
      <c r="E30" s="55"/>
      <c r="F30" s="24" t="s">
        <v>39</v>
      </c>
      <c r="G30" s="30">
        <f>G36+G39+G33</f>
        <v>825.79</v>
      </c>
      <c r="H30" s="30">
        <f>H36+H39+H33</f>
        <v>481.92953</v>
      </c>
      <c r="I30" s="58"/>
      <c r="J30" s="92"/>
    </row>
    <row r="31" spans="1:10" ht="21" customHeight="1" x14ac:dyDescent="0.25">
      <c r="A31" s="130" t="s">
        <v>100</v>
      </c>
      <c r="B31" s="70" t="s">
        <v>99</v>
      </c>
      <c r="C31" s="53">
        <v>2016</v>
      </c>
      <c r="D31" s="53">
        <v>2016</v>
      </c>
      <c r="E31" s="53"/>
      <c r="F31" s="13" t="s">
        <v>35</v>
      </c>
      <c r="G31" s="14">
        <f>G32+G33</f>
        <v>15</v>
      </c>
      <c r="H31" s="14">
        <f>H32+H33</f>
        <v>0</v>
      </c>
      <c r="I31" s="39"/>
      <c r="J31" s="40"/>
    </row>
    <row r="32" spans="1:10" ht="21" customHeight="1" x14ac:dyDescent="0.25">
      <c r="A32" s="54"/>
      <c r="B32" s="84"/>
      <c r="C32" s="54"/>
      <c r="D32" s="54"/>
      <c r="E32" s="54"/>
      <c r="F32" s="12" t="s">
        <v>37</v>
      </c>
      <c r="G32" s="30"/>
      <c r="H32" s="30"/>
      <c r="I32" s="39"/>
      <c r="J32" s="40"/>
    </row>
    <row r="33" spans="1:10" ht="21" customHeight="1" x14ac:dyDescent="0.25">
      <c r="A33" s="55"/>
      <c r="B33" s="85"/>
      <c r="C33" s="55"/>
      <c r="D33" s="55"/>
      <c r="E33" s="55"/>
      <c r="F33" s="24" t="s">
        <v>39</v>
      </c>
      <c r="G33" s="30">
        <v>15</v>
      </c>
      <c r="H33" s="30"/>
      <c r="I33" s="39"/>
      <c r="J33" s="40"/>
    </row>
    <row r="34" spans="1:10" ht="28.5" customHeight="1" x14ac:dyDescent="0.25">
      <c r="A34" s="68" t="s">
        <v>42</v>
      </c>
      <c r="B34" s="87" t="s">
        <v>57</v>
      </c>
      <c r="C34" s="53">
        <v>2016</v>
      </c>
      <c r="D34" s="53">
        <v>2016</v>
      </c>
      <c r="E34" s="53"/>
      <c r="F34" s="13" t="s">
        <v>35</v>
      </c>
      <c r="G34" s="15">
        <f>G35+G36</f>
        <v>370</v>
      </c>
      <c r="H34" s="15">
        <f>H35+H36</f>
        <v>290</v>
      </c>
      <c r="I34" s="56">
        <f t="shared" ref="I34" si="4">H34/G34*100</f>
        <v>78.378378378378372</v>
      </c>
      <c r="J34" s="32"/>
    </row>
    <row r="35" spans="1:10" ht="21" customHeight="1" x14ac:dyDescent="0.25">
      <c r="A35" s="81"/>
      <c r="B35" s="88"/>
      <c r="C35" s="54"/>
      <c r="D35" s="54"/>
      <c r="E35" s="54"/>
      <c r="F35" s="12" t="s">
        <v>37</v>
      </c>
      <c r="G35" s="16"/>
      <c r="H35" s="16"/>
      <c r="I35" s="57"/>
      <c r="J35" s="26"/>
    </row>
    <row r="36" spans="1:10" ht="21" customHeight="1" x14ac:dyDescent="0.25">
      <c r="A36" s="81"/>
      <c r="B36" s="89"/>
      <c r="C36" s="55"/>
      <c r="D36" s="55"/>
      <c r="E36" s="55"/>
      <c r="F36" s="24" t="s">
        <v>39</v>
      </c>
      <c r="G36" s="16">
        <v>370</v>
      </c>
      <c r="H36" s="16">
        <v>290</v>
      </c>
      <c r="I36" s="58"/>
      <c r="J36" s="26"/>
    </row>
    <row r="37" spans="1:10" ht="21" customHeight="1" x14ac:dyDescent="0.25">
      <c r="A37" s="68" t="s">
        <v>43</v>
      </c>
      <c r="B37" s="97" t="s">
        <v>58</v>
      </c>
      <c r="C37" s="53">
        <v>2016</v>
      </c>
      <c r="D37" s="53">
        <v>2016</v>
      </c>
      <c r="E37" s="53"/>
      <c r="F37" s="13" t="s">
        <v>35</v>
      </c>
      <c r="G37" s="15">
        <f>G38+G39</f>
        <v>440.79</v>
      </c>
      <c r="H37" s="15">
        <f>H38+H39</f>
        <v>191.92953</v>
      </c>
      <c r="I37" s="56">
        <f t="shared" ref="I37:I43" si="5">H37/G37*100</f>
        <v>43.542169740692842</v>
      </c>
      <c r="J37" s="26"/>
    </row>
    <row r="38" spans="1:10" ht="21" customHeight="1" x14ac:dyDescent="0.25">
      <c r="A38" s="69"/>
      <c r="B38" s="97"/>
      <c r="C38" s="54"/>
      <c r="D38" s="54"/>
      <c r="E38" s="54"/>
      <c r="F38" s="12" t="s">
        <v>37</v>
      </c>
      <c r="G38" s="16">
        <f>G41+G44+G47</f>
        <v>0</v>
      </c>
      <c r="H38" s="16">
        <f>H41+H44+H47</f>
        <v>0</v>
      </c>
      <c r="I38" s="57"/>
      <c r="J38" s="26"/>
    </row>
    <row r="39" spans="1:10" ht="21" customHeight="1" x14ac:dyDescent="0.25">
      <c r="A39" s="46"/>
      <c r="B39" s="97"/>
      <c r="C39" s="55"/>
      <c r="D39" s="55"/>
      <c r="E39" s="55"/>
      <c r="F39" s="24" t="s">
        <v>39</v>
      </c>
      <c r="G39" s="16">
        <f>G42+G45+G48</f>
        <v>440.79</v>
      </c>
      <c r="H39" s="16">
        <f>H42+H45+H48</f>
        <v>191.92953</v>
      </c>
      <c r="I39" s="58"/>
      <c r="J39" s="26"/>
    </row>
    <row r="40" spans="1:10" ht="21" customHeight="1" x14ac:dyDescent="0.25">
      <c r="A40" s="68" t="s">
        <v>44</v>
      </c>
      <c r="B40" s="97" t="s">
        <v>59</v>
      </c>
      <c r="C40" s="53">
        <v>2016</v>
      </c>
      <c r="D40" s="53">
        <v>2016</v>
      </c>
      <c r="E40" s="53"/>
      <c r="F40" s="13" t="s">
        <v>35</v>
      </c>
      <c r="G40" s="15">
        <f>G41+G42</f>
        <v>0</v>
      </c>
      <c r="H40" s="15">
        <f>H41+H42</f>
        <v>0</v>
      </c>
      <c r="I40" s="56"/>
      <c r="J40" s="26"/>
    </row>
    <row r="41" spans="1:10" ht="21" customHeight="1" x14ac:dyDescent="0.25">
      <c r="A41" s="69"/>
      <c r="B41" s="97"/>
      <c r="C41" s="54"/>
      <c r="D41" s="54"/>
      <c r="E41" s="54"/>
      <c r="F41" s="12" t="s">
        <v>37</v>
      </c>
      <c r="G41" s="16"/>
      <c r="H41" s="16"/>
      <c r="I41" s="57"/>
      <c r="J41" s="26"/>
    </row>
    <row r="42" spans="1:10" ht="21" customHeight="1" x14ac:dyDescent="0.25">
      <c r="A42" s="46"/>
      <c r="B42" s="97"/>
      <c r="C42" s="55"/>
      <c r="D42" s="55"/>
      <c r="E42" s="55"/>
      <c r="F42" s="24" t="s">
        <v>39</v>
      </c>
      <c r="G42" s="16"/>
      <c r="H42" s="16"/>
      <c r="I42" s="58"/>
      <c r="J42" s="26"/>
    </row>
    <row r="43" spans="1:10" ht="21" customHeight="1" x14ac:dyDescent="0.25">
      <c r="A43" s="68" t="s">
        <v>45</v>
      </c>
      <c r="B43" s="97" t="s">
        <v>60</v>
      </c>
      <c r="C43" s="53">
        <v>2016</v>
      </c>
      <c r="D43" s="53">
        <v>2016</v>
      </c>
      <c r="E43" s="53"/>
      <c r="F43" s="13" t="s">
        <v>35</v>
      </c>
      <c r="G43" s="15">
        <f>G44+G45</f>
        <v>131</v>
      </c>
      <c r="H43" s="15">
        <f>H44+H45</f>
        <v>127.04300000000001</v>
      </c>
      <c r="I43" s="56">
        <f t="shared" si="5"/>
        <v>96.979389312977105</v>
      </c>
      <c r="J43" s="26"/>
    </row>
    <row r="44" spans="1:10" ht="21" customHeight="1" x14ac:dyDescent="0.25">
      <c r="A44" s="69"/>
      <c r="B44" s="97"/>
      <c r="C44" s="54"/>
      <c r="D44" s="54"/>
      <c r="E44" s="54"/>
      <c r="F44" s="12" t="s">
        <v>37</v>
      </c>
      <c r="G44" s="16"/>
      <c r="H44" s="16"/>
      <c r="I44" s="57"/>
      <c r="J44" s="26"/>
    </row>
    <row r="45" spans="1:10" ht="21" customHeight="1" x14ac:dyDescent="0.25">
      <c r="A45" s="46"/>
      <c r="B45" s="97"/>
      <c r="C45" s="55"/>
      <c r="D45" s="55"/>
      <c r="E45" s="55"/>
      <c r="F45" s="24" t="s">
        <v>39</v>
      </c>
      <c r="G45" s="16">
        <v>131</v>
      </c>
      <c r="H45" s="16">
        <v>127.04300000000001</v>
      </c>
      <c r="I45" s="58"/>
      <c r="J45" s="26"/>
    </row>
    <row r="46" spans="1:10" ht="21" customHeight="1" x14ac:dyDescent="0.25">
      <c r="A46" s="68" t="s">
        <v>47</v>
      </c>
      <c r="B46" s="97" t="s">
        <v>61</v>
      </c>
      <c r="C46" s="53">
        <v>2016</v>
      </c>
      <c r="D46" s="53">
        <v>2016</v>
      </c>
      <c r="E46" s="53"/>
      <c r="F46" s="13" t="s">
        <v>35</v>
      </c>
      <c r="G46" s="15">
        <f>G47+G48</f>
        <v>309.79000000000002</v>
      </c>
      <c r="H46" s="15">
        <f>H47+H48</f>
        <v>64.886529999999993</v>
      </c>
      <c r="I46" s="56">
        <f t="shared" ref="I46" si="6">H46/G46*100</f>
        <v>20.945327479905739</v>
      </c>
      <c r="J46" s="26"/>
    </row>
    <row r="47" spans="1:10" ht="21" customHeight="1" x14ac:dyDescent="0.25">
      <c r="A47" s="69"/>
      <c r="B47" s="97"/>
      <c r="C47" s="54"/>
      <c r="D47" s="54"/>
      <c r="E47" s="54"/>
      <c r="F47" s="12" t="s">
        <v>37</v>
      </c>
      <c r="G47" s="16"/>
      <c r="H47" s="16"/>
      <c r="I47" s="57"/>
      <c r="J47" s="26"/>
    </row>
    <row r="48" spans="1:10" ht="21" customHeight="1" x14ac:dyDescent="0.25">
      <c r="A48" s="46"/>
      <c r="B48" s="97"/>
      <c r="C48" s="55"/>
      <c r="D48" s="55"/>
      <c r="E48" s="55"/>
      <c r="F48" s="24" t="s">
        <v>39</v>
      </c>
      <c r="G48" s="16">
        <v>309.79000000000002</v>
      </c>
      <c r="H48" s="16">
        <v>64.886529999999993</v>
      </c>
      <c r="I48" s="58"/>
      <c r="J48" s="26"/>
    </row>
    <row r="49" spans="1:10" ht="59.25" customHeight="1" x14ac:dyDescent="0.25">
      <c r="A49" s="68" t="s">
        <v>95</v>
      </c>
      <c r="B49" s="97" t="s">
        <v>110</v>
      </c>
      <c r="C49" s="53">
        <v>2016</v>
      </c>
      <c r="D49" s="53">
        <v>2016</v>
      </c>
      <c r="E49" s="53"/>
      <c r="F49" s="13" t="s">
        <v>35</v>
      </c>
      <c r="G49" s="15">
        <f>G50+G51</f>
        <v>538</v>
      </c>
      <c r="H49" s="15">
        <f>H50+H51</f>
        <v>380</v>
      </c>
      <c r="I49" s="56">
        <f t="shared" ref="I49" si="7">H49/G49*100</f>
        <v>70.631970260223056</v>
      </c>
      <c r="J49" s="26"/>
    </row>
    <row r="50" spans="1:10" ht="21" customHeight="1" x14ac:dyDescent="0.25">
      <c r="A50" s="69"/>
      <c r="B50" s="97"/>
      <c r="C50" s="54"/>
      <c r="D50" s="54"/>
      <c r="E50" s="54"/>
      <c r="F50" s="12" t="s">
        <v>37</v>
      </c>
      <c r="G50" s="16">
        <f>G53</f>
        <v>500</v>
      </c>
      <c r="H50" s="16">
        <f>H53</f>
        <v>353</v>
      </c>
      <c r="I50" s="57"/>
      <c r="J50" s="26"/>
    </row>
    <row r="51" spans="1:10" ht="21" customHeight="1" x14ac:dyDescent="0.25">
      <c r="A51" s="46"/>
      <c r="B51" s="97"/>
      <c r="C51" s="55"/>
      <c r="D51" s="55"/>
      <c r="E51" s="55"/>
      <c r="F51" s="24" t="s">
        <v>39</v>
      </c>
      <c r="G51" s="16">
        <f>G54</f>
        <v>38</v>
      </c>
      <c r="H51" s="16">
        <f>H54</f>
        <v>27</v>
      </c>
      <c r="I51" s="58"/>
      <c r="J51" s="26"/>
    </row>
    <row r="52" spans="1:10" ht="40.5" customHeight="1" x14ac:dyDescent="0.25">
      <c r="A52" s="68" t="s">
        <v>96</v>
      </c>
      <c r="B52" s="98" t="s">
        <v>112</v>
      </c>
      <c r="C52" s="53">
        <v>2016</v>
      </c>
      <c r="D52" s="53">
        <v>2016</v>
      </c>
      <c r="E52" s="53"/>
      <c r="F52" s="13" t="s">
        <v>35</v>
      </c>
      <c r="G52" s="15">
        <f>G53+G54</f>
        <v>538</v>
      </c>
      <c r="H52" s="15">
        <f>H53+H54</f>
        <v>380</v>
      </c>
      <c r="I52" s="56">
        <f t="shared" ref="I52" si="8">H52/G52*100</f>
        <v>70.631970260223056</v>
      </c>
      <c r="J52" s="26"/>
    </row>
    <row r="53" spans="1:10" ht="21" customHeight="1" x14ac:dyDescent="0.25">
      <c r="A53" s="69"/>
      <c r="B53" s="99"/>
      <c r="C53" s="54"/>
      <c r="D53" s="54"/>
      <c r="E53" s="54"/>
      <c r="F53" s="12" t="s">
        <v>37</v>
      </c>
      <c r="G53" s="16">
        <v>500</v>
      </c>
      <c r="H53" s="16">
        <v>353</v>
      </c>
      <c r="I53" s="57"/>
      <c r="J53" s="26"/>
    </row>
    <row r="54" spans="1:10" ht="21" customHeight="1" x14ac:dyDescent="0.25">
      <c r="A54" s="46"/>
      <c r="B54" s="100"/>
      <c r="C54" s="55"/>
      <c r="D54" s="55"/>
      <c r="E54" s="55"/>
      <c r="F54" s="24" t="s">
        <v>39</v>
      </c>
      <c r="G54" s="16">
        <v>38</v>
      </c>
      <c r="H54" s="16">
        <v>27</v>
      </c>
      <c r="I54" s="58"/>
      <c r="J54" s="26"/>
    </row>
    <row r="55" spans="1:10" ht="25.5" customHeight="1" x14ac:dyDescent="0.25">
      <c r="A55" s="68" t="s">
        <v>97</v>
      </c>
      <c r="B55" s="70" t="s">
        <v>111</v>
      </c>
      <c r="C55" s="53">
        <v>2016</v>
      </c>
      <c r="D55" s="53">
        <v>2016</v>
      </c>
      <c r="E55" s="104"/>
      <c r="F55" s="31" t="s">
        <v>48</v>
      </c>
      <c r="G55" s="14">
        <f>G56</f>
        <v>100</v>
      </c>
      <c r="H55" s="14">
        <f>H56</f>
        <v>100</v>
      </c>
      <c r="I55" s="56">
        <f>H55/G55*100</f>
        <v>100</v>
      </c>
      <c r="J55" s="104"/>
    </row>
    <row r="56" spans="1:10" ht="36.75" customHeight="1" x14ac:dyDescent="0.25">
      <c r="A56" s="131"/>
      <c r="B56" s="85"/>
      <c r="C56" s="55"/>
      <c r="D56" s="55"/>
      <c r="E56" s="105"/>
      <c r="F56" s="24" t="s">
        <v>39</v>
      </c>
      <c r="G56" s="30">
        <v>100</v>
      </c>
      <c r="H56" s="30">
        <v>100</v>
      </c>
      <c r="I56" s="58"/>
      <c r="J56" s="105"/>
    </row>
    <row r="57" spans="1:10" ht="21.75" customHeight="1" x14ac:dyDescent="0.25">
      <c r="A57" s="129">
        <v>3</v>
      </c>
      <c r="B57" s="107" t="s">
        <v>104</v>
      </c>
      <c r="C57" s="53">
        <v>2016</v>
      </c>
      <c r="D57" s="53">
        <v>2016</v>
      </c>
      <c r="E57" s="53"/>
      <c r="F57" s="13" t="s">
        <v>35</v>
      </c>
      <c r="G57" s="43">
        <f>G58+G59</f>
        <v>8</v>
      </c>
      <c r="H57" s="43">
        <f>H58+H59</f>
        <v>8</v>
      </c>
      <c r="I57" s="126">
        <f>H57/G57*100</f>
        <v>100</v>
      </c>
      <c r="J57" s="42"/>
    </row>
    <row r="58" spans="1:10" ht="15" customHeight="1" x14ac:dyDescent="0.25">
      <c r="A58" s="129"/>
      <c r="B58" s="108"/>
      <c r="C58" s="54"/>
      <c r="D58" s="54"/>
      <c r="E58" s="54"/>
      <c r="F58" s="12" t="s">
        <v>37</v>
      </c>
      <c r="G58" s="34">
        <f>G61</f>
        <v>0</v>
      </c>
      <c r="H58" s="34">
        <f>H61</f>
        <v>0</v>
      </c>
      <c r="I58" s="127"/>
      <c r="J58" s="42"/>
    </row>
    <row r="59" spans="1:10" ht="33.75" customHeight="1" x14ac:dyDescent="0.25">
      <c r="A59" s="129"/>
      <c r="B59" s="109"/>
      <c r="C59" s="55"/>
      <c r="D59" s="55"/>
      <c r="E59" s="55"/>
      <c r="F59" s="24" t="s">
        <v>39</v>
      </c>
      <c r="G59" s="34">
        <f>G62</f>
        <v>8</v>
      </c>
      <c r="H59" s="34">
        <f>H62</f>
        <v>8</v>
      </c>
      <c r="I59" s="128"/>
      <c r="J59" s="42"/>
    </row>
    <row r="60" spans="1:10" ht="15.75" x14ac:dyDescent="0.25">
      <c r="A60" s="129" t="s">
        <v>102</v>
      </c>
      <c r="B60" s="110" t="s">
        <v>105</v>
      </c>
      <c r="C60" s="53">
        <v>2016</v>
      </c>
      <c r="D60" s="53">
        <v>2016</v>
      </c>
      <c r="E60" s="53"/>
      <c r="F60" s="13" t="s">
        <v>35</v>
      </c>
      <c r="G60" s="43">
        <f>G61+G62</f>
        <v>8</v>
      </c>
      <c r="H60" s="43">
        <f>H61+H62</f>
        <v>8</v>
      </c>
      <c r="I60" s="126">
        <f t="shared" ref="I60" si="9">H60/G60*100</f>
        <v>100</v>
      </c>
      <c r="J60" s="42"/>
    </row>
    <row r="61" spans="1:10" ht="15.75" x14ac:dyDescent="0.25">
      <c r="A61" s="129"/>
      <c r="B61" s="111"/>
      <c r="C61" s="54"/>
      <c r="D61" s="54"/>
      <c r="E61" s="54"/>
      <c r="F61" s="12" t="s">
        <v>37</v>
      </c>
      <c r="G61" s="34">
        <f>G64</f>
        <v>0</v>
      </c>
      <c r="H61" s="34">
        <f>H64</f>
        <v>0</v>
      </c>
      <c r="I61" s="127"/>
      <c r="J61" s="42"/>
    </row>
    <row r="62" spans="1:10" ht="21.75" customHeight="1" x14ac:dyDescent="0.25">
      <c r="A62" s="129"/>
      <c r="B62" s="112"/>
      <c r="C62" s="55"/>
      <c r="D62" s="55"/>
      <c r="E62" s="55"/>
      <c r="F62" s="24" t="s">
        <v>39</v>
      </c>
      <c r="G62" s="34">
        <f>G65</f>
        <v>8</v>
      </c>
      <c r="H62" s="34">
        <f>H65</f>
        <v>8</v>
      </c>
      <c r="I62" s="128"/>
      <c r="J62" s="42"/>
    </row>
    <row r="63" spans="1:10" ht="15" customHeight="1" x14ac:dyDescent="0.25">
      <c r="A63" s="129" t="s">
        <v>103</v>
      </c>
      <c r="B63" s="110" t="s">
        <v>106</v>
      </c>
      <c r="C63" s="53">
        <v>2016</v>
      </c>
      <c r="D63" s="53">
        <v>2016</v>
      </c>
      <c r="E63" s="53"/>
      <c r="F63" s="13" t="s">
        <v>35</v>
      </c>
      <c r="G63" s="43">
        <v>8</v>
      </c>
      <c r="H63" s="43">
        <v>8</v>
      </c>
      <c r="I63" s="126">
        <f t="shared" ref="I63" si="10">H63/G63*100</f>
        <v>100</v>
      </c>
      <c r="J63" s="42"/>
    </row>
    <row r="64" spans="1:10" ht="15" customHeight="1" x14ac:dyDescent="0.25">
      <c r="A64" s="129"/>
      <c r="B64" s="111"/>
      <c r="C64" s="54"/>
      <c r="D64" s="54"/>
      <c r="E64" s="54"/>
      <c r="F64" s="12" t="s">
        <v>37</v>
      </c>
      <c r="G64" s="34"/>
      <c r="H64" s="34"/>
      <c r="I64" s="127"/>
      <c r="J64" s="42"/>
    </row>
    <row r="65" spans="1:10" ht="37.5" customHeight="1" x14ac:dyDescent="0.25">
      <c r="A65" s="129"/>
      <c r="B65" s="112"/>
      <c r="C65" s="55"/>
      <c r="D65" s="55"/>
      <c r="E65" s="55"/>
      <c r="F65" s="24" t="s">
        <v>39</v>
      </c>
      <c r="G65" s="34">
        <v>8</v>
      </c>
      <c r="H65" s="34">
        <v>8</v>
      </c>
      <c r="I65" s="128"/>
      <c r="J65" s="42"/>
    </row>
    <row r="66" spans="1:10" x14ac:dyDescent="0.25">
      <c r="B66" t="s">
        <v>113</v>
      </c>
    </row>
  </sheetData>
  <mergeCells count="130">
    <mergeCell ref="I57:I59"/>
    <mergeCell ref="I60:I62"/>
    <mergeCell ref="I63:I65"/>
    <mergeCell ref="A57:A59"/>
    <mergeCell ref="A60:A62"/>
    <mergeCell ref="A63:A65"/>
    <mergeCell ref="B31:B33"/>
    <mergeCell ref="A31:A33"/>
    <mergeCell ref="C31:C33"/>
    <mergeCell ref="D31:D33"/>
    <mergeCell ref="E31:E33"/>
    <mergeCell ref="B57:B59"/>
    <mergeCell ref="B60:B62"/>
    <mergeCell ref="B63:B65"/>
    <mergeCell ref="C57:C59"/>
    <mergeCell ref="C60:C62"/>
    <mergeCell ref="C63:C65"/>
    <mergeCell ref="D57:D59"/>
    <mergeCell ref="E57:E59"/>
    <mergeCell ref="D60:D62"/>
    <mergeCell ref="E60:E62"/>
    <mergeCell ref="D63:D65"/>
    <mergeCell ref="E63:E65"/>
    <mergeCell ref="A55:A56"/>
    <mergeCell ref="C55:C56"/>
    <mergeCell ref="D55:D56"/>
    <mergeCell ref="J55:J56"/>
    <mergeCell ref="E55:E56"/>
    <mergeCell ref="B5:B8"/>
    <mergeCell ref="A5:A8"/>
    <mergeCell ref="C5:C8"/>
    <mergeCell ref="D5:D8"/>
    <mergeCell ref="E5:E8"/>
    <mergeCell ref="J9:J12"/>
    <mergeCell ref="I13:I16"/>
    <mergeCell ref="J13:J16"/>
    <mergeCell ref="B9:B12"/>
    <mergeCell ref="A9:A12"/>
    <mergeCell ref="C9:C12"/>
    <mergeCell ref="D9:D12"/>
    <mergeCell ref="E9:E12"/>
    <mergeCell ref="I5:I8"/>
    <mergeCell ref="I55:I56"/>
    <mergeCell ref="B55:B56"/>
    <mergeCell ref="B13:B16"/>
    <mergeCell ref="A13:A16"/>
    <mergeCell ref="B17:B20"/>
    <mergeCell ref="E17:E20"/>
    <mergeCell ref="I3:I4"/>
    <mergeCell ref="J3:J4"/>
    <mergeCell ref="B1:I1"/>
    <mergeCell ref="B2:I2"/>
    <mergeCell ref="G3:H3"/>
    <mergeCell ref="A3:A4"/>
    <mergeCell ref="B3:B4"/>
    <mergeCell ref="C3:C4"/>
    <mergeCell ref="D3:D4"/>
    <mergeCell ref="E3:E4"/>
    <mergeCell ref="A40:A42"/>
    <mergeCell ref="A17:A20"/>
    <mergeCell ref="B21:B24"/>
    <mergeCell ref="B25:B27"/>
    <mergeCell ref="B28:B30"/>
    <mergeCell ref="A28:A30"/>
    <mergeCell ref="A25:A27"/>
    <mergeCell ref="J5:J8"/>
    <mergeCell ref="J25:J27"/>
    <mergeCell ref="C25:C27"/>
    <mergeCell ref="D25:D27"/>
    <mergeCell ref="E25:E27"/>
    <mergeCell ref="J28:J30"/>
    <mergeCell ref="E28:E30"/>
    <mergeCell ref="D28:D30"/>
    <mergeCell ref="C28:C30"/>
    <mergeCell ref="I25:I27"/>
    <mergeCell ref="I28:I30"/>
    <mergeCell ref="I9:I12"/>
    <mergeCell ref="C13:C16"/>
    <mergeCell ref="D13:D16"/>
    <mergeCell ref="E13:E16"/>
    <mergeCell ref="C17:C20"/>
    <mergeCell ref="D17:D20"/>
    <mergeCell ref="I46:I48"/>
    <mergeCell ref="I17:I20"/>
    <mergeCell ref="J17:J20"/>
    <mergeCell ref="A49:A51"/>
    <mergeCell ref="C34:C36"/>
    <mergeCell ref="C37:C39"/>
    <mergeCell ref="C40:C42"/>
    <mergeCell ref="C43:C45"/>
    <mergeCell ref="C46:C48"/>
    <mergeCell ref="C49:C51"/>
    <mergeCell ref="D34:D36"/>
    <mergeCell ref="D37:D39"/>
    <mergeCell ref="D40:D42"/>
    <mergeCell ref="D43:D45"/>
    <mergeCell ref="D46:D48"/>
    <mergeCell ref="D49:D51"/>
    <mergeCell ref="B37:B39"/>
    <mergeCell ref="B40:B42"/>
    <mergeCell ref="B43:B45"/>
    <mergeCell ref="B46:B48"/>
    <mergeCell ref="B49:B51"/>
    <mergeCell ref="B34:B36"/>
    <mergeCell ref="A34:A36"/>
    <mergeCell ref="A37:A39"/>
    <mergeCell ref="I49:I51"/>
    <mergeCell ref="A43:A45"/>
    <mergeCell ref="A46:A48"/>
    <mergeCell ref="I21:I24"/>
    <mergeCell ref="I52:I54"/>
    <mergeCell ref="C21:C24"/>
    <mergeCell ref="D21:D24"/>
    <mergeCell ref="E21:E24"/>
    <mergeCell ref="A21:A24"/>
    <mergeCell ref="B52:B54"/>
    <mergeCell ref="A52:A54"/>
    <mergeCell ref="C52:C54"/>
    <mergeCell ref="D52:D54"/>
    <mergeCell ref="E52:E54"/>
    <mergeCell ref="E34:E36"/>
    <mergeCell ref="E37:E39"/>
    <mergeCell ref="E40:E42"/>
    <mergeCell ref="E43:E45"/>
    <mergeCell ref="E46:E48"/>
    <mergeCell ref="E49:E51"/>
    <mergeCell ref="I34:I36"/>
    <mergeCell ref="I37:I39"/>
    <mergeCell ref="I40:I42"/>
    <mergeCell ref="I43:I45"/>
  </mergeCells>
  <pageMargins left="0.7" right="0.7" top="0.75" bottom="0.75" header="0.3" footer="0.3"/>
  <pageSetup paperSize="9" scale="71" orientation="landscape" r:id="rId1"/>
  <rowBreaks count="2" manualBreakCount="2">
    <brk id="24" max="9" man="1"/>
    <brk id="3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view="pageBreakPreview" topLeftCell="A4" zoomScaleNormal="100" zoomScaleSheetLayoutView="100" workbookViewId="0">
      <selection activeCell="A13" sqref="A13:B13"/>
    </sheetView>
  </sheetViews>
  <sheetFormatPr defaultRowHeight="15" x14ac:dyDescent="0.25"/>
  <cols>
    <col min="1" max="1" width="64.28515625" customWidth="1"/>
    <col min="2" max="2" width="19.85546875" customWidth="1"/>
    <col min="3" max="3" width="22.140625" customWidth="1"/>
  </cols>
  <sheetData>
    <row r="1" spans="1:4" ht="45.75" customHeight="1" x14ac:dyDescent="0.25">
      <c r="A1" s="62" t="s">
        <v>66</v>
      </c>
      <c r="B1" s="63"/>
      <c r="C1" s="63"/>
    </row>
    <row r="2" spans="1:4" ht="41.25" customHeight="1" x14ac:dyDescent="0.25">
      <c r="A2" s="64" t="s">
        <v>65</v>
      </c>
      <c r="B2" s="134"/>
      <c r="C2" s="134"/>
    </row>
    <row r="3" spans="1:4" ht="31.5" x14ac:dyDescent="0.25">
      <c r="A3" s="7" t="s">
        <v>0</v>
      </c>
      <c r="B3" s="19" t="s">
        <v>1</v>
      </c>
      <c r="C3" s="19" t="s">
        <v>2</v>
      </c>
    </row>
    <row r="4" spans="1:4" ht="31.5" x14ac:dyDescent="0.25">
      <c r="A4" s="2" t="s">
        <v>3</v>
      </c>
      <c r="B4" s="3" t="s">
        <v>9</v>
      </c>
      <c r="C4" s="21">
        <v>7</v>
      </c>
    </row>
    <row r="5" spans="1:4" ht="38.25" customHeight="1" x14ac:dyDescent="0.25">
      <c r="A5" s="2" t="s">
        <v>4</v>
      </c>
      <c r="B5" s="3" t="s">
        <v>9</v>
      </c>
      <c r="C5" s="44">
        <v>6</v>
      </c>
    </row>
    <row r="6" spans="1:4" ht="35.25" customHeight="1" x14ac:dyDescent="0.25">
      <c r="A6" s="2" t="s">
        <v>5</v>
      </c>
      <c r="B6" s="3" t="s">
        <v>9</v>
      </c>
      <c r="C6" s="21">
        <v>10</v>
      </c>
    </row>
    <row r="7" spans="1:4" ht="33" customHeight="1" x14ac:dyDescent="0.25">
      <c r="A7" s="2" t="s">
        <v>6</v>
      </c>
      <c r="B7" s="3" t="s">
        <v>9</v>
      </c>
      <c r="C7" s="44">
        <v>10</v>
      </c>
    </row>
    <row r="8" spans="1:4" ht="30.75" customHeight="1" x14ac:dyDescent="0.25">
      <c r="A8" s="2" t="s">
        <v>7</v>
      </c>
      <c r="B8" s="3" t="s">
        <v>10</v>
      </c>
      <c r="C8" s="20">
        <f>'отчет объемов финансирования '!G5</f>
        <v>2826.39</v>
      </c>
    </row>
    <row r="9" spans="1:4" ht="34.5" customHeight="1" x14ac:dyDescent="0.25">
      <c r="A9" s="2" t="s">
        <v>8</v>
      </c>
      <c r="B9" s="3" t="s">
        <v>10</v>
      </c>
      <c r="C9" s="20">
        <f>'отчет объемов финансирования '!H5</f>
        <v>2319.5295299999998</v>
      </c>
    </row>
    <row r="10" spans="1:4" ht="30.75" customHeight="1" x14ac:dyDescent="0.25">
      <c r="A10" s="132" t="s">
        <v>11</v>
      </c>
      <c r="B10" s="133"/>
      <c r="C10" s="5">
        <f>C5/C4*100</f>
        <v>85.714285714285708</v>
      </c>
    </row>
    <row r="11" spans="1:4" ht="40.5" customHeight="1" x14ac:dyDescent="0.25">
      <c r="A11" s="132" t="s">
        <v>12</v>
      </c>
      <c r="B11" s="133"/>
      <c r="C11" s="5">
        <f>C7/C6*100</f>
        <v>100</v>
      </c>
    </row>
    <row r="12" spans="1:4" ht="38.25" customHeight="1" x14ac:dyDescent="0.25">
      <c r="A12" s="132" t="s">
        <v>14</v>
      </c>
      <c r="B12" s="133"/>
      <c r="C12" s="23">
        <f>(C5/C4)/(C9/C8)*100</f>
        <v>104.44445602725307</v>
      </c>
      <c r="D12" s="4"/>
    </row>
    <row r="13" spans="1:4" ht="39" customHeight="1" x14ac:dyDescent="0.25">
      <c r="A13" s="132" t="s">
        <v>13</v>
      </c>
      <c r="B13" s="133"/>
      <c r="C13" s="5">
        <f>0.6*C10+0.1*C11+0.3*C12</f>
        <v>92.761908236747345</v>
      </c>
    </row>
    <row r="14" spans="1:4" ht="24" customHeight="1" x14ac:dyDescent="0.25">
      <c r="A14" s="1" t="s">
        <v>113</v>
      </c>
      <c r="B14" s="1"/>
      <c r="C14" s="1"/>
    </row>
    <row r="15" spans="1:4" ht="15.75" x14ac:dyDescent="0.25">
      <c r="A15" s="1"/>
      <c r="B15" s="1"/>
      <c r="C15" s="1"/>
    </row>
    <row r="16" spans="1:4" ht="15.75" x14ac:dyDescent="0.25">
      <c r="A16" s="1"/>
      <c r="B16" s="1"/>
      <c r="C16" s="1"/>
    </row>
  </sheetData>
  <mergeCells count="6">
    <mergeCell ref="A13:B13"/>
    <mergeCell ref="A1:C1"/>
    <mergeCell ref="A2:C2"/>
    <mergeCell ref="A10:B10"/>
    <mergeCell ref="A11:B11"/>
    <mergeCell ref="A12:B1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отчет объемов финансировани (2</vt:lpstr>
      <vt:lpstr>индикаторы</vt:lpstr>
      <vt:lpstr>отчет объемов финансирования </vt:lpstr>
      <vt:lpstr>оценка эффективности программы </vt:lpstr>
      <vt:lpstr>индикаторы!_GoBack</vt:lpstr>
      <vt:lpstr>индикаторы!Область_печати</vt:lpstr>
      <vt:lpstr>'отчет объемов финансировани (2'!Область_печати</vt:lpstr>
      <vt:lpstr>'отчет объемов финансирования '!Область_печати</vt:lpstr>
      <vt:lpstr>'оценка эффективности программы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2017-01-26T09:06:11Z</dcterms:modified>
</cp:coreProperties>
</file>